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EstaPastaDeTrabalho"/>
  <workbookProtection workbookAlgorithmName="SHA-512" workbookHashValue="FERgaEAF5W5iw65GdwS95WuzqvFl732GhGJfBNqGVK4hded1uKIGjx93NOQ0zOdcrc9WaAYmN2H1425KhlvtKg==" workbookSaltValue="W61pXWxZ9KXxSVHrK0DCmA==" workbookSpinCount="100000" lockStructure="1"/>
  <bookViews>
    <workbookView xWindow="0" yWindow="0" windowWidth="23040" windowHeight="8556"/>
  </bookViews>
  <sheets>
    <sheet name="Pontuação_Doutorado" sheetId="1" r:id="rId1"/>
    <sheet name="Instruções de preenchimento" sheetId="2" r:id="rId2"/>
  </sheets>
  <definedNames>
    <definedName name="Instruções">Pontuação_Doutorado!$L$1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1" l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30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111" i="1" l="1"/>
  <c r="M112" i="1"/>
  <c r="M113" i="1"/>
  <c r="M114" i="1"/>
  <c r="M115" i="1"/>
  <c r="M116" i="1"/>
  <c r="M117" i="1"/>
  <c r="M118" i="1"/>
  <c r="M119" i="1"/>
  <c r="M110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188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25" i="1"/>
  <c r="M104" i="1"/>
  <c r="M103" i="1"/>
  <c r="M102" i="1"/>
  <c r="M101" i="1"/>
  <c r="M100" i="1"/>
  <c r="M99" i="1"/>
  <c r="M98" i="1"/>
  <c r="M97" i="1"/>
  <c r="M96" i="1"/>
  <c r="M95" i="1"/>
  <c r="M89" i="1"/>
  <c r="M88" i="1"/>
  <c r="M87" i="1"/>
  <c r="M86" i="1"/>
  <c r="M85" i="1"/>
  <c r="M84" i="1"/>
  <c r="M83" i="1"/>
  <c r="M82" i="1"/>
  <c r="M81" i="1"/>
  <c r="M80" i="1"/>
  <c r="M74" i="1"/>
  <c r="M73" i="1"/>
  <c r="M72" i="1"/>
  <c r="M71" i="1"/>
  <c r="M70" i="1"/>
  <c r="M69" i="1"/>
  <c r="M68" i="1"/>
  <c r="M67" i="1"/>
  <c r="M66" i="1"/>
  <c r="M65" i="1"/>
  <c r="M51" i="1"/>
  <c r="M52" i="1"/>
  <c r="M53" i="1"/>
  <c r="M54" i="1"/>
  <c r="M55" i="1"/>
  <c r="M56" i="1"/>
  <c r="M57" i="1"/>
  <c r="M58" i="1"/>
  <c r="M59" i="1"/>
  <c r="M50" i="1"/>
  <c r="M245" i="1" l="1"/>
  <c r="M265" i="1"/>
  <c r="M225" i="1"/>
  <c r="M203" i="1"/>
  <c r="M182" i="1"/>
  <c r="M105" i="1"/>
  <c r="M160" i="1"/>
  <c r="M90" i="1"/>
  <c r="M91" i="1" s="1"/>
  <c r="M140" i="1"/>
  <c r="M120" i="1"/>
  <c r="M121" i="1" s="1"/>
  <c r="J15" i="1" s="1"/>
  <c r="M75" i="1"/>
  <c r="M76" i="1" s="1"/>
  <c r="M60" i="1"/>
  <c r="M61" i="1" s="1"/>
  <c r="M266" i="1" l="1"/>
  <c r="J22" i="1" s="1"/>
  <c r="M246" i="1"/>
  <c r="J21" i="1" s="1"/>
  <c r="M226" i="1"/>
  <c r="J20" i="1" s="1"/>
  <c r="M204" i="1"/>
  <c r="J19" i="1" s="1"/>
  <c r="M183" i="1"/>
  <c r="J18" i="1" s="1"/>
  <c r="M161" i="1"/>
  <c r="J17" i="1" s="1"/>
  <c r="M141" i="1"/>
  <c r="J16" i="1" s="1"/>
  <c r="M106" i="1"/>
  <c r="J14" i="1" s="1"/>
  <c r="J12" i="1"/>
  <c r="J13" i="1"/>
  <c r="J11" i="1"/>
  <c r="M45" i="1" l="1"/>
  <c r="M46" i="1" s="1"/>
  <c r="J10" i="1" l="1"/>
  <c r="J23" i="1" s="1"/>
  <c r="C2" i="1" l="1"/>
</calcChain>
</file>

<file path=xl/sharedStrings.xml><?xml version="1.0" encoding="utf-8"?>
<sst xmlns="http://schemas.openxmlformats.org/spreadsheetml/2006/main" count="259" uniqueCount="144">
  <si>
    <t>Ajuda</t>
  </si>
  <si>
    <t>Nome do(a) Candidato(a)</t>
  </si>
  <si>
    <t>Digite seu nome aqui</t>
  </si>
  <si>
    <t>Publicações Acadêmicas</t>
  </si>
  <si>
    <t>Referência do artigo (norma ABNT)</t>
  </si>
  <si>
    <t>ISSN da revista</t>
  </si>
  <si>
    <t>Qualis Capes</t>
  </si>
  <si>
    <t>Pontuação</t>
  </si>
  <si>
    <t>A - Artigos Científicos</t>
  </si>
  <si>
    <t>A1</t>
  </si>
  <si>
    <t>A2</t>
  </si>
  <si>
    <t>B1</t>
  </si>
  <si>
    <t>B2</t>
  </si>
  <si>
    <t>B3</t>
  </si>
  <si>
    <t>B4</t>
  </si>
  <si>
    <t>Referência do Livro (norma ABNT)</t>
  </si>
  <si>
    <t>ISBN do Livro</t>
  </si>
  <si>
    <t>B - Livro Inteiro</t>
  </si>
  <si>
    <t>Experiência Profissional</t>
  </si>
  <si>
    <t>Sequência</t>
  </si>
  <si>
    <t>Doc.</t>
  </si>
  <si>
    <t>EqA1 =</t>
  </si>
  <si>
    <t>Pontuação  =</t>
  </si>
  <si>
    <t>Peso</t>
  </si>
  <si>
    <t>Artigos Científicos</t>
  </si>
  <si>
    <t>Livros</t>
  </si>
  <si>
    <t>Livros Inteiros</t>
  </si>
  <si>
    <t>Livros Capítulo</t>
  </si>
  <si>
    <t>Livros Organização</t>
  </si>
  <si>
    <t>Outras publicações, patentes e produtos</t>
  </si>
  <si>
    <t>Outras Publicações</t>
  </si>
  <si>
    <t>Patentes/produtos</t>
  </si>
  <si>
    <t>Congressos</t>
  </si>
  <si>
    <t>Artigo Congresso</t>
  </si>
  <si>
    <t>Resumo Congresso</t>
  </si>
  <si>
    <t>Atividades Acadêmicas</t>
  </si>
  <si>
    <t>Docência</t>
  </si>
  <si>
    <t>Capacitação</t>
  </si>
  <si>
    <t>Pontuação Final - Títulos</t>
  </si>
  <si>
    <t>Itens pontuados</t>
  </si>
  <si>
    <t>Somatório</t>
  </si>
  <si>
    <t>C - Capítulo de livro</t>
  </si>
  <si>
    <t>Nº de publicações</t>
  </si>
  <si>
    <t>D - Organização de Livros publicados</t>
  </si>
  <si>
    <t>Instruções de preenchimento</t>
  </si>
  <si>
    <t>A- Pontuação Artigos Científicos</t>
  </si>
  <si>
    <t>B- Pontuação Livros Inteiros</t>
  </si>
  <si>
    <t>C - Pontuação Livros Capítulos</t>
  </si>
  <si>
    <t>D - Pontuação Livros Organização</t>
  </si>
  <si>
    <t>E - Pontuação Outras Publicações</t>
  </si>
  <si>
    <t>F - Pontuação Patentes ou produtos</t>
  </si>
  <si>
    <t>G - Pontuação Artigos em Congressos</t>
  </si>
  <si>
    <t>H - Pontuação Resumos em Congressos</t>
  </si>
  <si>
    <t>E - Outras Publicações</t>
  </si>
  <si>
    <t>ISBN ou ISBN</t>
  </si>
  <si>
    <t>Referência da obra (norma ABNT)</t>
  </si>
  <si>
    <t>Referência do capítulo/obra (norma ABNT)</t>
  </si>
  <si>
    <t>F - Patentes ou Produtos</t>
  </si>
  <si>
    <t>Identificação da Patente ou Produto</t>
  </si>
  <si>
    <t>H - Resumos simples</t>
  </si>
  <si>
    <t>Referência do resumo simples (ABNT)</t>
  </si>
  <si>
    <t>Identificação</t>
  </si>
  <si>
    <t>Nº de semestres</t>
  </si>
  <si>
    <t>Essa planilha é contabilizada automaticamente a partir do preenchimento das Planilhas. Na planilha 'Instruções de preenchimento' há um tutorial com explicações sobre o preenchimento e envio das informações.</t>
  </si>
  <si>
    <t>L.pdf</t>
  </si>
  <si>
    <t>A.pdf</t>
  </si>
  <si>
    <t>B.pdf</t>
  </si>
  <si>
    <t>C.pdf</t>
  </si>
  <si>
    <t>D.pdf</t>
  </si>
  <si>
    <t>E.pdf</t>
  </si>
  <si>
    <t>F.pdf</t>
  </si>
  <si>
    <t>G.pdf</t>
  </si>
  <si>
    <t>H.pdf</t>
  </si>
  <si>
    <t>I.pdf</t>
  </si>
  <si>
    <t>J.pdf</t>
  </si>
  <si>
    <t>K.pdf</t>
  </si>
  <si>
    <t>Nº de horas</t>
  </si>
  <si>
    <t>Nº horas</t>
  </si>
  <si>
    <t>Pts.</t>
  </si>
  <si>
    <t>Experiência profissional</t>
  </si>
  <si>
    <t>Experiência em  Extensão</t>
  </si>
  <si>
    <t>Experiência em Pesquisa</t>
  </si>
  <si>
    <t>Outras expirências Profissionais</t>
  </si>
  <si>
    <t>M.pdf</t>
  </si>
  <si>
    <t>Fim do formulário, verifique sua pontuação no início deste formulário.</t>
  </si>
  <si>
    <t>G - Trabalho completos ou resumos expandidos</t>
  </si>
  <si>
    <t>Referência do trabalho completo ou Resumo expandido (ABNT)</t>
  </si>
  <si>
    <t>⚠️Como organizar a documentação comprobatória para envio:</t>
  </si>
  <si>
    <t>Exemplo:</t>
  </si>
  <si>
    <t>❶ Leia atentamente as presentes instruções antes de iniciar o preenchimento;</t>
  </si>
  <si>
    <t>❷O fluxograma e o detalhamento de cálculo presente nesta planilha estão descritos no Anexo III (Mestrado) e Anexo IV (Doutorado);</t>
  </si>
  <si>
    <t>●  O candidato enviará este arquivo (Currículo.pdf) juntamente com a planilha salva no formato PDF e demais documentos conforme descrito no edital de seleção.</t>
  </si>
  <si>
    <t xml:space="preserve">● Por exemplo um canditado que tenha preechido a planilha com 3 artigos científicos, ele fará o agrupamento dos documentos comprobatórios na sequência que apresentou os artigos na planilha e terá um arquivo denominado 'A.pdf'; </t>
  </si>
  <si>
    <t xml:space="preserve">● Este candidato também incluiu mais dois resumos simples, assim ele gerou o arquivo 'H.pdf'; </t>
  </si>
  <si>
    <t>● Os documentos comprobatórios deverão ser anexados conforme a ordem de apresentação na planilha;</t>
  </si>
  <si>
    <t>● Ao preencher a seção A (Artigos científicos) coloque a referência conforme a ABNT, digite o ISSN da revista e selecione o Qualis da revista;</t>
  </si>
  <si>
    <t xml:space="preserve">● O Qualis Capes que deverá ser utilizado é o disponibilizado em: </t>
  </si>
  <si>
    <t>❺Somente alguns campos podem ser editados, as demais células estão bloqueadas;</t>
  </si>
  <si>
    <t>●  Basta preencher com as informações solicitadas, ao preencher o valor será pontuado;</t>
  </si>
  <si>
    <t>● Em caso de dúvidas no preenchimento da informação verifique detalhes no  Anexo III (Mestrado) e Anexo IV (Doutorado);</t>
  </si>
  <si>
    <t>Planilha Seleção Doutorado PPGSPAF</t>
  </si>
  <si>
    <t>Pontução do candidato(a) - Doutorado</t>
  </si>
  <si>
    <t>D</t>
  </si>
  <si>
    <t>I - Docência</t>
  </si>
  <si>
    <t>J - Capacitação</t>
  </si>
  <si>
    <t>K - Experiência Profissional em Extensão</t>
  </si>
  <si>
    <t>L - Experiência Profissional em Pesquisa</t>
  </si>
  <si>
    <t>M - Outras Experiências Profissionais</t>
  </si>
  <si>
    <t>I - Pontuação Docência</t>
  </si>
  <si>
    <t>J - Pontuação Capacitação</t>
  </si>
  <si>
    <t>K - Pontuação Exp. Extensão</t>
  </si>
  <si>
    <t>L - Pontuação Exp. Pesquisa</t>
  </si>
  <si>
    <t>M - Pontuação Exp. Outras Atividades</t>
  </si>
  <si>
    <t>● Ele também tem 300 horas de capacitação, assim ele agrupará os documentos comprobatórios conforme a sequência que ele preencheu na planilha gerando o arquivo 'J.pdf';</t>
  </si>
  <si>
    <t>● Após preencher a planilha e organizar a documentação comprobatória o candidato agrupará os arquivos A.pdf + H.pdf + J.pdf gerando um arquivo PDF único, este será nomeado 'Currículo.pdf';</t>
  </si>
  <si>
    <t>❹No campo designado não esqueça de digitar seu nome em: "Digite seu nome aqui";</t>
  </si>
  <si>
    <r>
      <t>⚠️</t>
    </r>
    <r>
      <rPr>
        <u/>
        <sz val="12"/>
        <color rgb="FFFF0000"/>
        <rFont val="Calibri"/>
        <family val="2"/>
        <scheme val="minor"/>
      </rPr>
      <t>IMPORTANTE</t>
    </r>
    <r>
      <rPr>
        <b/>
        <sz val="12"/>
        <color rgb="FFFF0000"/>
        <rFont val="Calibri"/>
        <family val="2"/>
        <scheme val="minor"/>
      </rPr>
      <t xml:space="preserve">: Antes de inciar o preenchimento verifique que há duas planilhas diferentes (uma para seleção de Mestrado e outra para o Doutorado); </t>
    </r>
  </si>
  <si>
    <t xml:space="preserve">❻Ao finalizar o preenchimento desta planilha salve no formato PDF para proceder o envio da inscrição. Para melhor visualização das informações favor manter a fonte padrão 'Calibri' tamanho 10; </t>
  </si>
  <si>
    <t>❼ Verifique se no arquivo PDF gerado todas as informações preenchidas podem ser visualizadas antes de enviar a sua inscrição.</t>
  </si>
  <si>
    <r>
      <t xml:space="preserve">● Ao final será gerado um arquivo com o agrupamento de todos os PDFs num só, este deverá ser nomeado como </t>
    </r>
    <r>
      <rPr>
        <b/>
        <sz val="11"/>
        <color theme="1"/>
        <rFont val="Calibri"/>
        <family val="2"/>
        <scheme val="minor"/>
      </rPr>
      <t>Currículo.pdf</t>
    </r>
    <r>
      <rPr>
        <sz val="11"/>
        <color theme="1"/>
        <rFont val="Calibri"/>
        <family val="2"/>
        <scheme val="minor"/>
      </rPr>
      <t>;</t>
    </r>
  </si>
  <si>
    <t>● Para realizar essas operações de agrupamento de arquivos os(as) candidatados(as) podem utilizar qualquer aplicativo e/ou website de sua preferência. Para quem não está familiarizado com operações de agrupamento de arquivos foi elaborado um tutorial com uma alternativa para realizar esses agrupamentos.</t>
  </si>
  <si>
    <t>https://sucupira.capes.gov.br/sucupira/</t>
  </si>
  <si>
    <r>
      <t>❸Tenha atenção no preenchimento, pois uma comissão desginada pelo colegiado do PPGSPAF irá proceder a verficação da planilha e documentação comprobatória. Conforme o item c do edital: "</t>
    </r>
    <r>
      <rPr>
        <i/>
        <sz val="11"/>
        <color theme="1"/>
        <rFont val="Calibri"/>
        <family val="2"/>
        <scheme val="minor"/>
      </rPr>
      <t>c) As planilhas do ANEXO I (mestrado) ou ANEXO II (doutorado) deverão ser devidamente preenchidas pelo candidato e entregues em formato PDF. Nos casos de: preenchimento equivocado de algum subitem das planilhas; ou inadequado enquadramento da atividade; ou falta de comprovante; ou documento comprobatório com informações insuficientes para atestar a informação prestada, o referido subitem e seu respectivo documento comprobatório não serão considerados e a referida pontuação não será contabilizada</t>
    </r>
    <r>
      <rPr>
        <sz val="11"/>
        <color theme="1"/>
        <rFont val="Calibri"/>
        <family val="2"/>
        <scheme val="minor"/>
      </rPr>
      <t>."</t>
    </r>
  </si>
  <si>
    <t xml:space="preserve">● A planilha é segmentada em seções conforme ordem alfabética (A, B, C, D, E, F, G H, I, J, K, L e M, sendo A - Artigos científicos e O - Outras Experiências Profissionais) </t>
  </si>
  <si>
    <t>● Em cada uma dessas seções há a indicação de nome de arquivo para organizar a documentação de inscrição (A.pdf, B.pdf, ..., M.pdf);</t>
  </si>
  <si>
    <t>● O arquivo Currículo.pdf será originado do agrupamento dos arquivos: A.pdf + B.pdf + ... + L.pdf + M.pdf</t>
  </si>
  <si>
    <t>Selecione</t>
  </si>
  <si>
    <t>Vínculo_empregatício</t>
  </si>
  <si>
    <t>Autônomo</t>
  </si>
  <si>
    <t>Nº de meses</t>
  </si>
  <si>
    <t>Pontos</t>
  </si>
  <si>
    <t>Tipo</t>
  </si>
  <si>
    <r>
      <t>● Preencher com as informações solicitadas, digitar o número de meses na coluna relativa ao número de meses e selecionar o tipo de vínculo empregatício: '</t>
    </r>
    <r>
      <rPr>
        <i/>
        <sz val="11"/>
        <color theme="1"/>
        <rFont val="Calibri"/>
        <family val="2"/>
        <scheme val="minor"/>
      </rPr>
      <t>Vínculo_empregatício</t>
    </r>
    <r>
      <rPr>
        <sz val="11"/>
        <color theme="1"/>
        <rFont val="Calibri"/>
        <family val="2"/>
        <scheme val="minor"/>
      </rPr>
      <t>' (carteira de trabalho ou atestado do empregador, com CNPJ) ou '</t>
    </r>
    <r>
      <rPr>
        <i/>
        <sz val="11"/>
        <color theme="1"/>
        <rFont val="Calibri"/>
        <family val="2"/>
        <scheme val="minor"/>
      </rPr>
      <t>Autônomo</t>
    </r>
    <r>
      <rPr>
        <sz val="11"/>
        <color theme="1"/>
        <rFont val="Calibri"/>
        <family val="2"/>
        <scheme val="minor"/>
      </rPr>
      <t>';</t>
    </r>
  </si>
  <si>
    <t>Seções B, C, D, E, F, G, H, I e J</t>
  </si>
  <si>
    <t>Seções K, L e M</t>
  </si>
  <si>
    <r>
      <t xml:space="preserve">● </t>
    </r>
    <r>
      <rPr>
        <i/>
        <sz val="11"/>
        <color theme="1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>: nas seções K, L e M a pontuação é contabilizada somente após a inclusão do número de horas e o tipo de vínculo;</t>
    </r>
  </si>
  <si>
    <t>● Nos itens onde há número de meses ou horas, somente a após o preenchimento do número o valor será pontuado;</t>
  </si>
  <si>
    <t>A3</t>
  </si>
  <si>
    <t>A4</t>
  </si>
  <si>
    <t xml:space="preserve">● Na página https://wp.ufpel.edu.br/spaf/selecao/ é disponbilizada uma lista em formato PDF que foi obtida no site Qualis Capes; </t>
  </si>
  <si>
    <r>
      <t xml:space="preserve">● Utilize a Classificação de Periódicos para o </t>
    </r>
    <r>
      <rPr>
        <b/>
        <sz val="11"/>
        <color theme="1"/>
        <rFont val="Calibri"/>
        <family val="2"/>
        <scheme val="minor"/>
      </rPr>
      <t>Quadriênio 2017-2020;</t>
    </r>
  </si>
  <si>
    <r>
      <t xml:space="preserve">● Será utilizado o Qualis correspondente a </t>
    </r>
    <r>
      <rPr>
        <b/>
        <sz val="11"/>
        <color theme="1"/>
        <rFont val="Calibri"/>
        <family val="2"/>
        <scheme val="minor"/>
      </rPr>
      <t>Ciências Agrárias I</t>
    </r>
    <r>
      <rPr>
        <sz val="11"/>
        <color theme="1"/>
        <rFont val="Calibri"/>
        <family val="2"/>
        <scheme val="minor"/>
      </rPr>
      <t>;</t>
    </r>
  </si>
  <si>
    <t>● Note que na coluna Qualis Capes na Planilha há uma lista suspensa (A1, A2, A3, A4, B1, B2, B3 e B4), escolha uma das opções e a planilha pontuará. Se digitar outro valor a planilha pode não pontuar.</t>
  </si>
  <si>
    <t>➡️Instruções de Preenchimento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</si>
</sst>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4"/>
      <color rgb="FF00421E"/>
      <name val="Rockwell"/>
      <family val="1"/>
    </font>
    <font>
      <sz val="14"/>
      <color rgb="FF005677"/>
      <name val="Rockwell"/>
      <family val="1"/>
    </font>
    <font>
      <sz val="14"/>
      <color theme="0"/>
      <name val="Rockwell"/>
      <family val="1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421E"/>
      <name val="Rockwell"/>
      <family val="1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4"/>
      <color theme="0"/>
      <name val="Rockwell"/>
      <family val="1"/>
    </font>
    <font>
      <sz val="14"/>
      <name val="Rockwell"/>
      <family val="1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Rockwell"/>
      <family val="1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color rgb="FFFF0000"/>
      <name val="Rockwell"/>
      <family val="1"/>
    </font>
    <font>
      <sz val="8"/>
      <color rgb="FFFF0000"/>
      <name val="Rockwell"/>
      <family val="1"/>
    </font>
    <font>
      <b/>
      <sz val="8"/>
      <color rgb="FFFF0000"/>
      <name val="Calibri"/>
      <family val="2"/>
      <scheme val="minor"/>
    </font>
    <font>
      <sz val="8"/>
      <color rgb="FF00B050"/>
      <name val="Rockwell"/>
      <family val="1"/>
    </font>
    <font>
      <sz val="10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u/>
      <sz val="20"/>
      <color rgb="FF65D7FF"/>
      <name val="Calibri"/>
      <family val="2"/>
      <scheme val="minor"/>
    </font>
    <font>
      <sz val="48"/>
      <color theme="0"/>
      <name val="Rockwell"/>
      <family val="1"/>
    </font>
    <font>
      <i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7AC1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67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CDA6C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65D7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5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0" fillId="3" borderId="0" xfId="0" applyFont="1" applyFill="1"/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3" fillId="0" borderId="0" xfId="0" applyFont="1"/>
    <xf numFmtId="0" fontId="13" fillId="3" borderId="0" xfId="0" applyFont="1" applyFill="1"/>
    <xf numFmtId="0" fontId="1" fillId="3" borderId="5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8" xfId="0" applyFont="1" applyFill="1" applyBorder="1"/>
    <xf numFmtId="0" fontId="0" fillId="3" borderId="0" xfId="0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9" fillId="0" borderId="0" xfId="0" applyFont="1"/>
    <xf numFmtId="0" fontId="19" fillId="3" borderId="0" xfId="0" applyFont="1" applyFill="1"/>
    <xf numFmtId="1" fontId="1" fillId="3" borderId="7" xfId="0" applyNumberFormat="1" applyFont="1" applyFill="1" applyBorder="1" applyAlignment="1">
      <alignment horizontal="center"/>
    </xf>
    <xf numFmtId="0" fontId="0" fillId="4" borderId="0" xfId="0" applyFill="1"/>
    <xf numFmtId="0" fontId="4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wrapText="1"/>
    </xf>
    <xf numFmtId="0" fontId="0" fillId="5" borderId="0" xfId="0" applyFill="1"/>
    <xf numFmtId="0" fontId="11" fillId="5" borderId="0" xfId="0" applyFont="1" applyFill="1" applyAlignment="1">
      <alignment horizontal="center"/>
    </xf>
    <xf numFmtId="0" fontId="8" fillId="10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8" fillId="1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textRotation="90"/>
    </xf>
    <xf numFmtId="1" fontId="1" fillId="3" borderId="13" xfId="0" applyNumberFormat="1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" fontId="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3" borderId="0" xfId="0" applyFont="1" applyFill="1"/>
    <xf numFmtId="0" fontId="8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8" fillId="3" borderId="5" xfId="0" applyFont="1" applyFill="1" applyBorder="1" applyAlignment="1">
      <alignment horizontal="center" vertical="center"/>
    </xf>
    <xf numFmtId="0" fontId="8" fillId="0" borderId="0" xfId="0" applyFont="1"/>
    <xf numFmtId="0" fontId="0" fillId="3" borderId="0" xfId="0" applyFill="1" applyAlignment="1">
      <alignment vertical="top"/>
    </xf>
    <xf numFmtId="0" fontId="26" fillId="3" borderId="0" xfId="0" applyFont="1" applyFill="1"/>
    <xf numFmtId="0" fontId="1" fillId="3" borderId="7" xfId="0" applyFont="1" applyFill="1" applyBorder="1"/>
    <xf numFmtId="0" fontId="29" fillId="3" borderId="1" xfId="0" applyFont="1" applyFill="1" applyBorder="1" applyAlignment="1">
      <alignment horizontal="center"/>
    </xf>
    <xf numFmtId="0" fontId="2" fillId="3" borderId="0" xfId="1" applyFill="1"/>
    <xf numFmtId="0" fontId="31" fillId="3" borderId="0" xfId="0" applyFont="1" applyFill="1" applyAlignment="1">
      <alignment vertical="top"/>
    </xf>
    <xf numFmtId="0" fontId="9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24" fillId="1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0" fontId="24" fillId="11" borderId="0" xfId="0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32" fillId="12" borderId="0" xfId="0" applyFont="1" applyFill="1" applyAlignment="1">
      <alignment horizontal="center" vertical="center"/>
    </xf>
    <xf numFmtId="0" fontId="1" fillId="3" borderId="1" xfId="0" applyFont="1" applyFill="1" applyBorder="1"/>
    <xf numFmtId="0" fontId="1" fillId="3" borderId="5" xfId="0" applyFont="1" applyFill="1" applyBorder="1"/>
    <xf numFmtId="0" fontId="22" fillId="15" borderId="0" xfId="0" applyFont="1" applyFill="1"/>
    <xf numFmtId="0" fontId="0" fillId="15" borderId="0" xfId="0" applyFill="1"/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left" vertical="top" wrapText="1"/>
    </xf>
    <xf numFmtId="0" fontId="33" fillId="3" borderId="0" xfId="0" applyFont="1" applyFill="1" applyAlignment="1">
      <alignment horizontal="center" wrapText="1"/>
    </xf>
    <xf numFmtId="0" fontId="12" fillId="3" borderId="0" xfId="0" applyFont="1" applyFill="1"/>
    <xf numFmtId="0" fontId="12" fillId="0" borderId="0" xfId="0" applyFont="1"/>
    <xf numFmtId="0" fontId="34" fillId="3" borderId="0" xfId="0" applyFont="1" applyFill="1" applyAlignment="1">
      <alignment horizontal="center"/>
    </xf>
    <xf numFmtId="0" fontId="34" fillId="3" borderId="0" xfId="0" applyFont="1" applyFill="1"/>
    <xf numFmtId="0" fontId="36" fillId="2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/>
    </xf>
    <xf numFmtId="2" fontId="33" fillId="3" borderId="0" xfId="0" applyNumberFormat="1" applyFont="1" applyFill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33" fillId="3" borderId="0" xfId="0" applyFont="1" applyFill="1"/>
    <xf numFmtId="0" fontId="33" fillId="0" borderId="0" xfId="0" applyFont="1"/>
    <xf numFmtId="0" fontId="35" fillId="7" borderId="0" xfId="0" applyFont="1" applyFill="1" applyAlignment="1">
      <alignment vertical="center"/>
    </xf>
    <xf numFmtId="0" fontId="38" fillId="7" borderId="0" xfId="0" applyFont="1" applyFill="1" applyAlignment="1">
      <alignment vertical="center"/>
    </xf>
    <xf numFmtId="2" fontId="39" fillId="16" borderId="1" xfId="0" applyNumberFormat="1" applyFont="1" applyFill="1" applyBorder="1" applyAlignment="1">
      <alignment horizontal="center" vertical="center"/>
    </xf>
    <xf numFmtId="2" fontId="40" fillId="6" borderId="1" xfId="0" applyNumberFormat="1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right" vertical="center"/>
    </xf>
    <xf numFmtId="0" fontId="11" fillId="5" borderId="14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24" fillId="12" borderId="0" xfId="0" applyFont="1" applyFill="1" applyAlignment="1">
      <alignment horizontal="center" vertical="center"/>
    </xf>
    <xf numFmtId="0" fontId="24" fillId="12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7" fillId="14" borderId="11" xfId="0" applyFont="1" applyFill="1" applyBorder="1" applyAlignment="1">
      <alignment horizontal="center" vertical="center" textRotation="90"/>
    </xf>
    <xf numFmtId="0" fontId="17" fillId="14" borderId="12" xfId="0" applyFont="1" applyFill="1" applyBorder="1" applyAlignment="1">
      <alignment horizontal="center" vertical="center" textRotation="90"/>
    </xf>
    <xf numFmtId="0" fontId="17" fillId="14" borderId="13" xfId="0" applyFont="1" applyFill="1" applyBorder="1" applyAlignment="1">
      <alignment horizontal="center" vertical="center" textRotation="9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17" borderId="0" xfId="0" applyFont="1" applyFill="1" applyAlignment="1">
      <alignment horizontal="center" vertical="center"/>
    </xf>
    <xf numFmtId="0" fontId="11" fillId="5" borderId="15" xfId="0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4" fillId="11" borderId="9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1" fillId="5" borderId="15" xfId="0" applyFont="1" applyFill="1" applyBorder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41" fillId="4" borderId="0" xfId="1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0" fillId="7" borderId="6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2" fillId="15" borderId="1" xfId="1" applyFill="1" applyBorder="1"/>
    <xf numFmtId="0" fontId="8" fillId="14" borderId="23" xfId="0" applyFont="1" applyFill="1" applyBorder="1" applyAlignment="1">
      <alignment horizontal="center" wrapText="1"/>
    </xf>
    <xf numFmtId="0" fontId="8" fillId="14" borderId="24" xfId="0" applyFont="1" applyFill="1" applyBorder="1" applyAlignment="1">
      <alignment horizontal="center" wrapText="1"/>
    </xf>
    <xf numFmtId="0" fontId="8" fillId="14" borderId="25" xfId="0" applyFont="1" applyFill="1" applyBorder="1" applyAlignment="1">
      <alignment horizontal="center" wrapText="1"/>
    </xf>
    <xf numFmtId="0" fontId="8" fillId="14" borderId="26" xfId="0" applyFont="1" applyFill="1" applyBorder="1" applyAlignment="1">
      <alignment horizontal="center" wrapText="1"/>
    </xf>
    <xf numFmtId="0" fontId="8" fillId="14" borderId="27" xfId="0" applyFont="1" applyFill="1" applyBorder="1" applyAlignment="1">
      <alignment horizontal="center" wrapText="1"/>
    </xf>
    <xf numFmtId="0" fontId="8" fillId="14" borderId="28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vertical="center"/>
    </xf>
    <xf numFmtId="0" fontId="43" fillId="6" borderId="17" xfId="0" applyFont="1" applyFill="1" applyBorder="1" applyAlignment="1">
      <alignment horizontal="center"/>
    </xf>
    <xf numFmtId="0" fontId="43" fillId="6" borderId="18" xfId="0" applyFont="1" applyFill="1" applyBorder="1" applyAlignment="1">
      <alignment horizontal="center"/>
    </xf>
    <xf numFmtId="0" fontId="43" fillId="6" borderId="19" xfId="0" applyFont="1" applyFill="1" applyBorder="1" applyAlignment="1">
      <alignment horizontal="center"/>
    </xf>
    <xf numFmtId="0" fontId="27" fillId="3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8" fillId="9" borderId="2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right"/>
    </xf>
    <xf numFmtId="0" fontId="6" fillId="4" borderId="14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25" fillId="4" borderId="0" xfId="0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5677"/>
      <color rgb="FF65D7FF"/>
      <color rgb="FF0000FF"/>
      <color rgb="FF7AC143"/>
      <color rgb="FFFF5B5B"/>
      <color rgb="FF008000"/>
      <color rgb="FFFFFFA3"/>
      <color rgb="FFAFFFAF"/>
      <color rgb="FF89FF89"/>
      <color rgb="FF6CD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0</xdr:rowOff>
    </xdr:from>
    <xdr:to>
      <xdr:col>2</xdr:col>
      <xdr:colOff>638175</xdr:colOff>
      <xdr:row>1</xdr:row>
      <xdr:rowOff>1903</xdr:rowOff>
    </xdr:to>
    <xdr:pic>
      <xdr:nvPicPr>
        <xdr:cNvPr id="2" name="Imagem 1" descr="PPG SPAF » Egressos">
          <a:extLst>
            <a:ext uri="{FF2B5EF4-FFF2-40B4-BE49-F238E27FC236}">
              <a16:creationId xmlns:a16="http://schemas.microsoft.com/office/drawing/2014/main" id="{2532BB3B-9451-4394-9406-A0565635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0050" y="0"/>
          <a:ext cx="895350" cy="849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cupira.capes.gov.br/sucupi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CMS268"/>
  <sheetViews>
    <sheetView tabSelected="1" zoomScale="70" zoomScaleNormal="70" workbookViewId="0">
      <selection activeCell="N15" sqref="N15"/>
    </sheetView>
  </sheetViews>
  <sheetFormatPr defaultColWidth="0" defaultRowHeight="14.4" zeroHeight="1" x14ac:dyDescent="0.3"/>
  <cols>
    <col min="1" max="1" width="1" style="9" customWidth="1"/>
    <col min="2" max="2" width="8.6640625" style="1" bestFit="1" customWidth="1"/>
    <col min="3" max="3" width="14.109375" bestFit="1" customWidth="1"/>
    <col min="4" max="4" width="27.5546875" customWidth="1"/>
    <col min="5" max="5" width="18.109375" customWidth="1"/>
    <col min="6" max="6" width="6.5546875" customWidth="1"/>
    <col min="7" max="8" width="9.109375" customWidth="1"/>
    <col min="9" max="9" width="21" customWidth="1"/>
    <col min="10" max="10" width="12.44140625" customWidth="1"/>
    <col min="11" max="11" width="18.109375" customWidth="1"/>
    <col min="12" max="12" width="17.109375" bestFit="1" customWidth="1"/>
    <col min="13" max="13" width="14.44140625" customWidth="1"/>
    <col min="14" max="14" width="25.5546875" customWidth="1"/>
    <col min="15" max="15" width="7.5546875" style="8" hidden="1" customWidth="1"/>
    <col min="16" max="16" width="2.44140625" style="9" customWidth="1"/>
    <col min="17" max="2385" width="0" hidden="1" customWidth="1"/>
    <col min="2386" max="16384" width="21.44140625" hidden="1"/>
  </cols>
  <sheetData>
    <row r="1" spans="2:15" ht="66.75" customHeight="1" x14ac:dyDescent="0.3">
      <c r="B1" s="23"/>
      <c r="C1" s="23"/>
      <c r="D1" s="123" t="s">
        <v>100</v>
      </c>
      <c r="E1" s="123"/>
      <c r="F1" s="123"/>
      <c r="G1" s="123"/>
      <c r="H1" s="123"/>
      <c r="I1" s="123"/>
      <c r="J1" s="123"/>
      <c r="K1" s="89" t="s">
        <v>102</v>
      </c>
      <c r="L1" s="122" t="s">
        <v>143</v>
      </c>
      <c r="M1" s="122"/>
      <c r="N1" s="122"/>
      <c r="O1" s="122"/>
    </row>
    <row r="2" spans="2:15" ht="18" thickBot="1" x14ac:dyDescent="0.35">
      <c r="C2" s="157">
        <f ca="1">TODAY()</f>
        <v>45643</v>
      </c>
      <c r="D2" s="157"/>
      <c r="E2" s="157"/>
      <c r="F2" s="157"/>
      <c r="G2" s="157"/>
      <c r="H2" s="1"/>
      <c r="I2" s="1"/>
      <c r="J2" s="1"/>
      <c r="K2" s="1"/>
      <c r="L2" s="1"/>
      <c r="M2" s="1"/>
      <c r="N2" s="1"/>
      <c r="O2" s="9"/>
    </row>
    <row r="3" spans="2:15" ht="21.6" thickBot="1" x14ac:dyDescent="0.45">
      <c r="B3" s="23"/>
      <c r="C3" s="151" t="s">
        <v>1</v>
      </c>
      <c r="D3" s="151"/>
      <c r="E3" s="152"/>
      <c r="F3" s="144" t="s">
        <v>2</v>
      </c>
      <c r="G3" s="145"/>
      <c r="H3" s="145"/>
      <c r="I3" s="145"/>
      <c r="J3" s="145"/>
      <c r="K3" s="145"/>
      <c r="L3" s="145"/>
      <c r="M3" s="146"/>
      <c r="N3" s="72"/>
    </row>
    <row r="4" spans="2:15" ht="9" customHeight="1" thickBot="1" x14ac:dyDescent="0.3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/>
    </row>
    <row r="5" spans="2:15" ht="13.5" customHeight="1" x14ac:dyDescent="0.3">
      <c r="B5" s="137" t="s">
        <v>63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2:15" ht="12.75" customHeight="1" thickBot="1" x14ac:dyDescent="0.35"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2:15" ht="12.75" customHeight="1" x14ac:dyDescent="0.3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1"/>
    </row>
    <row r="8" spans="2:15" ht="20.25" customHeight="1" x14ac:dyDescent="0.3">
      <c r="B8" s="143" t="s">
        <v>101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2:15" ht="12.75" customHeight="1" x14ac:dyDescent="0.3">
      <c r="B9" s="148" t="s">
        <v>39</v>
      </c>
      <c r="C9" s="148"/>
      <c r="D9" s="148"/>
      <c r="E9" s="148"/>
      <c r="F9" s="27" t="s">
        <v>23</v>
      </c>
      <c r="G9" s="26"/>
      <c r="H9" s="30"/>
      <c r="I9" s="30"/>
      <c r="J9" s="29" t="s">
        <v>7</v>
      </c>
      <c r="K9" s="25"/>
      <c r="L9" s="25"/>
      <c r="M9" s="25"/>
      <c r="N9" s="25"/>
      <c r="O9" s="31"/>
    </row>
    <row r="10" spans="2:15" ht="12.75" customHeight="1" x14ac:dyDescent="0.3">
      <c r="B10" s="124" t="s">
        <v>3</v>
      </c>
      <c r="C10" s="125"/>
      <c r="D10" s="149" t="s">
        <v>24</v>
      </c>
      <c r="E10" s="150"/>
      <c r="F10" s="32">
        <v>0.25</v>
      </c>
      <c r="G10" s="136" t="s">
        <v>45</v>
      </c>
      <c r="H10" s="136"/>
      <c r="I10" s="136"/>
      <c r="J10" s="87">
        <f>M46</f>
        <v>0</v>
      </c>
      <c r="K10" s="1"/>
      <c r="L10" s="25"/>
      <c r="M10" s="25"/>
      <c r="N10" s="25"/>
      <c r="O10" s="31"/>
    </row>
    <row r="11" spans="2:15" ht="12.75" customHeight="1" x14ac:dyDescent="0.3">
      <c r="B11" s="124"/>
      <c r="C11" s="125"/>
      <c r="D11" s="154" t="s">
        <v>25</v>
      </c>
      <c r="E11" s="28" t="s">
        <v>26</v>
      </c>
      <c r="F11" s="32">
        <v>0.05</v>
      </c>
      <c r="G11" s="136" t="s">
        <v>46</v>
      </c>
      <c r="H11" s="136"/>
      <c r="I11" s="136"/>
      <c r="J11" s="87">
        <f>M61</f>
        <v>0</v>
      </c>
      <c r="K11" s="1"/>
      <c r="L11" s="25"/>
      <c r="M11" s="25"/>
      <c r="N11" s="25"/>
      <c r="O11" s="31"/>
    </row>
    <row r="12" spans="2:15" ht="12.75" customHeight="1" x14ac:dyDescent="0.3">
      <c r="B12" s="124"/>
      <c r="C12" s="125"/>
      <c r="D12" s="155"/>
      <c r="E12" s="28" t="s">
        <v>27</v>
      </c>
      <c r="F12" s="32">
        <v>0.03</v>
      </c>
      <c r="G12" s="136" t="s">
        <v>47</v>
      </c>
      <c r="H12" s="136"/>
      <c r="I12" s="136"/>
      <c r="J12" s="87">
        <f>M76</f>
        <v>0</v>
      </c>
      <c r="K12" s="1"/>
      <c r="L12" s="25"/>
      <c r="M12" s="25"/>
      <c r="N12" s="25"/>
      <c r="O12" s="31"/>
    </row>
    <row r="13" spans="2:15" ht="12.75" customHeight="1" x14ac:dyDescent="0.3">
      <c r="B13" s="124"/>
      <c r="C13" s="125"/>
      <c r="D13" s="156"/>
      <c r="E13" s="28" t="s">
        <v>28</v>
      </c>
      <c r="F13" s="32">
        <v>0.02</v>
      </c>
      <c r="G13" s="136" t="s">
        <v>48</v>
      </c>
      <c r="H13" s="136"/>
      <c r="I13" s="136"/>
      <c r="J13" s="87">
        <f>M91</f>
        <v>0</v>
      </c>
      <c r="K13" s="1"/>
      <c r="L13" s="25"/>
      <c r="M13" s="25"/>
      <c r="N13" s="25"/>
      <c r="O13" s="31"/>
    </row>
    <row r="14" spans="2:15" ht="12.75" customHeight="1" x14ac:dyDescent="0.3">
      <c r="B14" s="124"/>
      <c r="C14" s="125"/>
      <c r="D14" s="154" t="s">
        <v>29</v>
      </c>
      <c r="E14" s="28" t="s">
        <v>30</v>
      </c>
      <c r="F14" s="32">
        <v>0.02</v>
      </c>
      <c r="G14" s="136" t="s">
        <v>49</v>
      </c>
      <c r="H14" s="136"/>
      <c r="I14" s="136"/>
      <c r="J14" s="87">
        <f>M106</f>
        <v>0</v>
      </c>
      <c r="K14" s="1"/>
      <c r="L14" s="25"/>
      <c r="M14" s="25"/>
      <c r="N14" s="25"/>
      <c r="O14" s="31"/>
    </row>
    <row r="15" spans="2:15" ht="12.75" customHeight="1" x14ac:dyDescent="0.3">
      <c r="B15" s="124"/>
      <c r="C15" s="125"/>
      <c r="D15" s="156"/>
      <c r="E15" s="28" t="s">
        <v>31</v>
      </c>
      <c r="F15" s="32">
        <v>0.08</v>
      </c>
      <c r="G15" s="136" t="s">
        <v>50</v>
      </c>
      <c r="H15" s="136"/>
      <c r="I15" s="136"/>
      <c r="J15" s="87">
        <f>M121</f>
        <v>0</v>
      </c>
      <c r="K15" s="1"/>
      <c r="L15" s="25"/>
      <c r="M15" s="25"/>
      <c r="N15" s="25"/>
      <c r="O15" s="31"/>
    </row>
    <row r="16" spans="2:15" ht="12.75" customHeight="1" x14ac:dyDescent="0.3">
      <c r="B16" s="124"/>
      <c r="C16" s="125"/>
      <c r="D16" s="154" t="s">
        <v>32</v>
      </c>
      <c r="E16" s="28" t="s">
        <v>33</v>
      </c>
      <c r="F16" s="32">
        <v>3.5000000000000003E-2</v>
      </c>
      <c r="G16" s="136" t="s">
        <v>51</v>
      </c>
      <c r="H16" s="136"/>
      <c r="I16" s="136"/>
      <c r="J16" s="87">
        <f>M141</f>
        <v>0</v>
      </c>
      <c r="K16" s="1"/>
      <c r="L16" s="147"/>
      <c r="M16" s="147"/>
      <c r="N16" s="57"/>
      <c r="O16" s="31"/>
    </row>
    <row r="17" spans="1:25" ht="12.75" customHeight="1" x14ac:dyDescent="0.3">
      <c r="B17" s="124"/>
      <c r="C17" s="125"/>
      <c r="D17" s="156"/>
      <c r="E17" s="28" t="s">
        <v>34</v>
      </c>
      <c r="F17" s="32">
        <v>1.4999999999999999E-2</v>
      </c>
      <c r="G17" s="136" t="s">
        <v>52</v>
      </c>
      <c r="H17" s="136"/>
      <c r="I17" s="136"/>
      <c r="J17" s="87">
        <f>M161</f>
        <v>0</v>
      </c>
      <c r="K17" s="1"/>
      <c r="L17" s="147"/>
      <c r="M17" s="147"/>
      <c r="N17" s="57"/>
      <c r="O17" s="31"/>
    </row>
    <row r="18" spans="1:25" ht="12.75" customHeight="1" x14ac:dyDescent="0.3">
      <c r="B18" s="126" t="s">
        <v>35</v>
      </c>
      <c r="C18" s="127"/>
      <c r="D18" s="134" t="s">
        <v>36</v>
      </c>
      <c r="E18" s="135"/>
      <c r="F18" s="32">
        <v>0.17499999999999999</v>
      </c>
      <c r="G18" s="136" t="s">
        <v>108</v>
      </c>
      <c r="H18" s="136"/>
      <c r="I18" s="136"/>
      <c r="J18" s="87">
        <f>M183</f>
        <v>0</v>
      </c>
      <c r="K18" s="1"/>
      <c r="L18" s="147"/>
      <c r="M18" s="147"/>
      <c r="N18" s="57"/>
      <c r="O18" s="31"/>
    </row>
    <row r="19" spans="1:25" s="76" customFormat="1" ht="12.75" customHeight="1" x14ac:dyDescent="0.3">
      <c r="A19" s="9"/>
      <c r="B19" s="126"/>
      <c r="C19" s="127"/>
      <c r="D19" s="134" t="s">
        <v>37</v>
      </c>
      <c r="E19" s="135"/>
      <c r="F19" s="32">
        <v>7.4999999999999997E-2</v>
      </c>
      <c r="G19" s="136" t="s">
        <v>109</v>
      </c>
      <c r="H19" s="136"/>
      <c r="I19" s="136"/>
      <c r="J19" s="87">
        <f>M204</f>
        <v>0</v>
      </c>
      <c r="K19" s="1"/>
      <c r="L19" s="147"/>
      <c r="M19" s="147"/>
      <c r="N19" s="57"/>
      <c r="O19" s="74"/>
      <c r="P19" s="75"/>
    </row>
    <row r="20" spans="1:25" s="76" customFormat="1" ht="12.75" customHeight="1" x14ac:dyDescent="0.3">
      <c r="A20" s="9"/>
      <c r="B20" s="128" t="s">
        <v>18</v>
      </c>
      <c r="C20" s="129"/>
      <c r="D20" s="132" t="s">
        <v>80</v>
      </c>
      <c r="E20" s="133"/>
      <c r="F20" s="32">
        <v>8.7499999999999994E-2</v>
      </c>
      <c r="G20" s="136" t="s">
        <v>110</v>
      </c>
      <c r="H20" s="136"/>
      <c r="I20" s="136"/>
      <c r="J20" s="87">
        <f>M226</f>
        <v>0</v>
      </c>
      <c r="K20" s="1"/>
      <c r="L20" s="25"/>
      <c r="M20" s="25"/>
      <c r="N20" s="74"/>
      <c r="O20" s="74"/>
      <c r="P20" s="75"/>
    </row>
    <row r="21" spans="1:25" s="76" customFormat="1" ht="12.75" customHeight="1" x14ac:dyDescent="0.3">
      <c r="A21" s="9"/>
      <c r="B21" s="128"/>
      <c r="C21" s="129"/>
      <c r="D21" s="132" t="s">
        <v>81</v>
      </c>
      <c r="E21" s="133"/>
      <c r="F21" s="32">
        <v>8.7499999999999994E-2</v>
      </c>
      <c r="G21" s="136" t="s">
        <v>111</v>
      </c>
      <c r="H21" s="136"/>
      <c r="I21" s="136"/>
      <c r="J21" s="87">
        <f>M246</f>
        <v>0</v>
      </c>
      <c r="K21" s="1"/>
      <c r="L21" s="25"/>
      <c r="M21" s="25"/>
      <c r="N21" s="74"/>
      <c r="O21" s="74"/>
      <c r="P21" s="75"/>
    </row>
    <row r="22" spans="1:25" s="76" customFormat="1" ht="12.75" customHeight="1" x14ac:dyDescent="0.3">
      <c r="A22" s="9"/>
      <c r="B22" s="130"/>
      <c r="C22" s="131"/>
      <c r="D22" s="132" t="s">
        <v>82</v>
      </c>
      <c r="E22" s="133"/>
      <c r="F22" s="32">
        <v>7.4999999999999997E-2</v>
      </c>
      <c r="G22" s="136" t="s">
        <v>112</v>
      </c>
      <c r="H22" s="136"/>
      <c r="I22" s="136"/>
      <c r="J22" s="87">
        <f>M266</f>
        <v>0</v>
      </c>
      <c r="K22" s="1"/>
      <c r="L22" s="25"/>
      <c r="M22" s="25"/>
      <c r="N22" s="74"/>
      <c r="O22" s="74"/>
      <c r="P22" s="75"/>
    </row>
    <row r="23" spans="1:25" s="76" customFormat="1" ht="21" customHeight="1" x14ac:dyDescent="0.3">
      <c r="A23" s="9"/>
      <c r="B23" s="159" t="s">
        <v>38</v>
      </c>
      <c r="C23" s="160"/>
      <c r="D23" s="160"/>
      <c r="E23" s="160"/>
      <c r="F23" s="160"/>
      <c r="G23" s="160"/>
      <c r="H23" s="160"/>
      <c r="I23" s="160"/>
      <c r="J23" s="88">
        <f>J10*$F10+J11*$F11+J12*$F12+J13*$F13+J14*$F14+J15*$F15+J16*$F16+J17*$F17+J18*$F18+J19*$F19+J20*$F20+J21*$F21+J22*$F22</f>
        <v>0</v>
      </c>
      <c r="K23" s="1"/>
      <c r="L23" s="25"/>
      <c r="M23" s="25"/>
      <c r="N23" s="74"/>
      <c r="O23" s="74" t="s">
        <v>9</v>
      </c>
      <c r="P23" s="9"/>
    </row>
    <row r="24" spans="1:25" s="76" customFormat="1" ht="12.75" customHeight="1" x14ac:dyDescent="0.3">
      <c r="A24" s="9"/>
      <c r="B24" s="1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74"/>
      <c r="O24" s="74" t="s">
        <v>10</v>
      </c>
      <c r="P24" s="9"/>
    </row>
    <row r="25" spans="1:25" s="76" customFormat="1" x14ac:dyDescent="0.3">
      <c r="A25" s="9"/>
      <c r="B25" s="1"/>
      <c r="C25" s="1"/>
      <c r="D25" s="1"/>
      <c r="E25" s="1"/>
      <c r="F25" s="1"/>
      <c r="G25" s="1"/>
      <c r="H25" s="1"/>
      <c r="I25" s="1"/>
      <c r="J25" s="5"/>
      <c r="K25" s="1"/>
      <c r="L25" s="1"/>
      <c r="M25" s="1"/>
      <c r="N25" s="75"/>
      <c r="O25" s="77" t="s">
        <v>137</v>
      </c>
      <c r="P25" s="19">
        <v>0.7</v>
      </c>
    </row>
    <row r="26" spans="1:25" s="76" customFormat="1" ht="17.399999999999999" x14ac:dyDescent="0.3">
      <c r="A26" s="9"/>
      <c r="B26" s="158" t="s">
        <v>3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85"/>
      <c r="O26" s="85" t="s">
        <v>138</v>
      </c>
      <c r="P26" s="86">
        <v>0.55000000000000004</v>
      </c>
      <c r="Q26" s="85"/>
      <c r="R26" s="85"/>
      <c r="S26" s="85"/>
      <c r="T26" s="85"/>
      <c r="U26" s="85"/>
      <c r="V26" s="85"/>
      <c r="W26" s="85"/>
      <c r="X26" s="85"/>
      <c r="Y26" s="85"/>
    </row>
    <row r="27" spans="1:25" s="76" customFormat="1" x14ac:dyDescent="0.3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78"/>
      <c r="O27" s="77" t="s">
        <v>11</v>
      </c>
      <c r="P27" s="19">
        <v>0.4</v>
      </c>
    </row>
    <row r="28" spans="1:25" s="76" customFormat="1" ht="17.399999999999999" x14ac:dyDescent="0.3">
      <c r="A28" s="9"/>
      <c r="B28" s="153" t="s">
        <v>8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79"/>
      <c r="O28" s="79" t="s">
        <v>12</v>
      </c>
      <c r="P28" s="19">
        <v>0.25</v>
      </c>
    </row>
    <row r="29" spans="1:25" s="76" customFormat="1" ht="15" thickBot="1" x14ac:dyDescent="0.35">
      <c r="A29" s="9"/>
      <c r="B29" s="16" t="s">
        <v>20</v>
      </c>
      <c r="C29" s="10" t="s">
        <v>19</v>
      </c>
      <c r="D29" s="161" t="s">
        <v>4</v>
      </c>
      <c r="E29" s="161"/>
      <c r="F29" s="161"/>
      <c r="G29" s="161"/>
      <c r="H29" s="161"/>
      <c r="I29" s="161"/>
      <c r="J29" s="161"/>
      <c r="K29" s="53" t="s">
        <v>5</v>
      </c>
      <c r="L29" s="53" t="s">
        <v>6</v>
      </c>
      <c r="M29" s="3" t="s">
        <v>23</v>
      </c>
      <c r="N29" s="80"/>
      <c r="O29" s="77" t="s">
        <v>13</v>
      </c>
      <c r="P29" s="19">
        <v>0.1</v>
      </c>
    </row>
    <row r="30" spans="1:25" s="84" customFormat="1" ht="38.1" customHeight="1" x14ac:dyDescent="0.3">
      <c r="A30" s="43"/>
      <c r="B30" s="104" t="s">
        <v>65</v>
      </c>
      <c r="C30" s="44">
        <v>1</v>
      </c>
      <c r="D30" s="96"/>
      <c r="E30" s="96"/>
      <c r="F30" s="96"/>
      <c r="G30" s="96"/>
      <c r="H30" s="96"/>
      <c r="I30" s="96"/>
      <c r="J30" s="96"/>
      <c r="K30" s="45"/>
      <c r="L30" s="45"/>
      <c r="M30" s="46" t="str">
        <f>IF(L30="A1",1,IF(L30="A2",0.875,IF(L30="A3",0.75,IF(L30="A4",0.625,IF(L30="B1",0.5,IF(L30="B2",0.375,IF(L30="B3",0.25,IF(L30="B4",0.125,"—"))))))))</f>
        <v>—</v>
      </c>
      <c r="N30" s="81"/>
      <c r="O30" s="82" t="s">
        <v>14</v>
      </c>
      <c r="P30" s="43">
        <v>0.05</v>
      </c>
    </row>
    <row r="31" spans="1:25" s="84" customFormat="1" ht="38.1" customHeight="1" x14ac:dyDescent="0.3">
      <c r="A31" s="43"/>
      <c r="B31" s="105"/>
      <c r="C31" s="48">
        <v>2</v>
      </c>
      <c r="D31" s="96"/>
      <c r="E31" s="96"/>
      <c r="F31" s="96"/>
      <c r="G31" s="96"/>
      <c r="H31" s="96"/>
      <c r="I31" s="96"/>
      <c r="J31" s="96"/>
      <c r="K31" s="45"/>
      <c r="L31" s="45"/>
      <c r="M31" s="46" t="str">
        <f t="shared" ref="M31:M44" si="0">IF(L31="A1",1,IF(L31="A2",0.875,IF(L31="A3",0.75,IF(L31="A4",0.625,IF(L31="B1",0.5,IF(L31="B2",0.375,IF(L31="B3",0.25,IF(L31="B4",0.125,"—"))))))))</f>
        <v>—</v>
      </c>
      <c r="N31" s="81"/>
      <c r="O31" s="83"/>
      <c r="P31" s="43"/>
    </row>
    <row r="32" spans="1:25" s="84" customFormat="1" ht="38.1" customHeight="1" x14ac:dyDescent="0.3">
      <c r="A32" s="43"/>
      <c r="B32" s="105"/>
      <c r="C32" s="48">
        <v>3</v>
      </c>
      <c r="D32" s="96"/>
      <c r="E32" s="96"/>
      <c r="F32" s="96"/>
      <c r="G32" s="96"/>
      <c r="H32" s="96"/>
      <c r="I32" s="96"/>
      <c r="J32" s="96"/>
      <c r="K32" s="45"/>
      <c r="L32" s="45"/>
      <c r="M32" s="46" t="str">
        <f t="shared" si="0"/>
        <v>—</v>
      </c>
      <c r="N32" s="81"/>
      <c r="O32" s="84">
        <v>2</v>
      </c>
      <c r="P32" s="43">
        <v>100</v>
      </c>
    </row>
    <row r="33" spans="1:16" s="84" customFormat="1" ht="38.1" customHeight="1" x14ac:dyDescent="0.3">
      <c r="A33" s="43"/>
      <c r="B33" s="105"/>
      <c r="C33" s="48">
        <v>4</v>
      </c>
      <c r="D33" s="96"/>
      <c r="E33" s="96"/>
      <c r="F33" s="96"/>
      <c r="G33" s="96"/>
      <c r="H33" s="96"/>
      <c r="I33" s="96"/>
      <c r="J33" s="96"/>
      <c r="K33" s="45"/>
      <c r="L33" s="45"/>
      <c r="M33" s="46" t="str">
        <f t="shared" si="0"/>
        <v>—</v>
      </c>
      <c r="N33" s="81"/>
      <c r="O33" s="83">
        <v>1.5</v>
      </c>
      <c r="P33" s="43">
        <v>90</v>
      </c>
    </row>
    <row r="34" spans="1:16" s="47" customFormat="1" ht="38.1" customHeight="1" x14ac:dyDescent="0.3">
      <c r="A34" s="43"/>
      <c r="B34" s="105"/>
      <c r="C34" s="48">
        <v>5</v>
      </c>
      <c r="D34" s="96"/>
      <c r="E34" s="96"/>
      <c r="F34" s="96"/>
      <c r="G34" s="96"/>
      <c r="H34" s="96"/>
      <c r="I34" s="96"/>
      <c r="J34" s="96"/>
      <c r="K34" s="45"/>
      <c r="L34" s="45"/>
      <c r="M34" s="46" t="str">
        <f t="shared" si="0"/>
        <v>—</v>
      </c>
      <c r="N34" s="63"/>
      <c r="O34" s="43">
        <v>1</v>
      </c>
      <c r="P34" s="43">
        <v>70</v>
      </c>
    </row>
    <row r="35" spans="1:16" s="49" customFormat="1" ht="38.1" customHeight="1" x14ac:dyDescent="0.3">
      <c r="A35" s="43"/>
      <c r="B35" s="105"/>
      <c r="C35" s="48">
        <v>6</v>
      </c>
      <c r="D35" s="121"/>
      <c r="E35" s="121"/>
      <c r="F35" s="121"/>
      <c r="G35" s="121"/>
      <c r="H35" s="121"/>
      <c r="I35" s="121"/>
      <c r="J35" s="121"/>
      <c r="K35" s="45"/>
      <c r="L35" s="45"/>
      <c r="M35" s="46" t="str">
        <f t="shared" si="0"/>
        <v>—</v>
      </c>
      <c r="N35" s="63"/>
      <c r="O35" s="43">
        <v>0.5</v>
      </c>
      <c r="P35" s="43">
        <v>50</v>
      </c>
    </row>
    <row r="36" spans="1:16" s="49" customFormat="1" ht="38.1" customHeight="1" x14ac:dyDescent="0.3">
      <c r="A36" s="43"/>
      <c r="B36" s="105"/>
      <c r="C36" s="48">
        <v>7</v>
      </c>
      <c r="D36" s="121"/>
      <c r="E36" s="121"/>
      <c r="F36" s="121"/>
      <c r="G36" s="121"/>
      <c r="H36" s="121"/>
      <c r="I36" s="121"/>
      <c r="J36" s="121"/>
      <c r="K36" s="45"/>
      <c r="L36" s="45"/>
      <c r="M36" s="46" t="str">
        <f t="shared" si="0"/>
        <v>—</v>
      </c>
      <c r="N36" s="63"/>
      <c r="O36" s="43">
        <v>0</v>
      </c>
      <c r="P36" s="43">
        <v>0</v>
      </c>
    </row>
    <row r="37" spans="1:16" s="49" customFormat="1" ht="38.1" customHeight="1" x14ac:dyDescent="0.3">
      <c r="A37" s="43"/>
      <c r="B37" s="105"/>
      <c r="C37" s="48">
        <v>8</v>
      </c>
      <c r="D37" s="96"/>
      <c r="E37" s="96"/>
      <c r="F37" s="96"/>
      <c r="G37" s="96"/>
      <c r="H37" s="96"/>
      <c r="I37" s="96"/>
      <c r="J37" s="96"/>
      <c r="K37" s="45"/>
      <c r="L37" s="45"/>
      <c r="M37" s="46" t="str">
        <f t="shared" si="0"/>
        <v>—</v>
      </c>
      <c r="N37" s="63"/>
      <c r="O37" s="43"/>
      <c r="P37" s="43"/>
    </row>
    <row r="38" spans="1:16" s="49" customFormat="1" ht="38.1" customHeight="1" x14ac:dyDescent="0.3">
      <c r="A38" s="43"/>
      <c r="B38" s="105"/>
      <c r="C38" s="48">
        <v>9</v>
      </c>
      <c r="D38" s="96"/>
      <c r="E38" s="96"/>
      <c r="F38" s="96"/>
      <c r="G38" s="96"/>
      <c r="H38" s="96"/>
      <c r="I38" s="96"/>
      <c r="J38" s="96"/>
      <c r="K38" s="45"/>
      <c r="L38" s="45"/>
      <c r="M38" s="46" t="str">
        <f t="shared" si="0"/>
        <v>—</v>
      </c>
      <c r="N38" s="63"/>
      <c r="O38" s="43"/>
      <c r="P38" s="43"/>
    </row>
    <row r="39" spans="1:16" s="49" customFormat="1" ht="38.1" customHeight="1" x14ac:dyDescent="0.3">
      <c r="A39" s="43"/>
      <c r="B39" s="105"/>
      <c r="C39" s="48">
        <v>10</v>
      </c>
      <c r="D39" s="121"/>
      <c r="E39" s="121"/>
      <c r="F39" s="121"/>
      <c r="G39" s="121"/>
      <c r="H39" s="121"/>
      <c r="I39" s="121"/>
      <c r="J39" s="121"/>
      <c r="K39" s="45"/>
      <c r="L39" s="45"/>
      <c r="M39" s="46" t="str">
        <f t="shared" si="0"/>
        <v>—</v>
      </c>
      <c r="N39" s="63"/>
      <c r="O39" s="43"/>
      <c r="P39" s="43"/>
    </row>
    <row r="40" spans="1:16" s="49" customFormat="1" ht="38.1" customHeight="1" x14ac:dyDescent="0.3">
      <c r="A40" s="43"/>
      <c r="B40" s="105"/>
      <c r="C40" s="48">
        <v>11</v>
      </c>
      <c r="D40" s="96"/>
      <c r="E40" s="96"/>
      <c r="F40" s="96"/>
      <c r="G40" s="96"/>
      <c r="H40" s="96"/>
      <c r="I40" s="96"/>
      <c r="J40" s="96"/>
      <c r="K40" s="45"/>
      <c r="L40" s="45"/>
      <c r="M40" s="46" t="str">
        <f t="shared" si="0"/>
        <v>—</v>
      </c>
      <c r="N40" s="63"/>
      <c r="O40" s="43"/>
      <c r="P40" s="43"/>
    </row>
    <row r="41" spans="1:16" s="49" customFormat="1" ht="38.1" customHeight="1" x14ac:dyDescent="0.3">
      <c r="A41" s="43"/>
      <c r="B41" s="105"/>
      <c r="C41" s="48">
        <v>12</v>
      </c>
      <c r="D41" s="96"/>
      <c r="E41" s="96"/>
      <c r="F41" s="96"/>
      <c r="G41" s="96"/>
      <c r="H41" s="96"/>
      <c r="I41" s="96"/>
      <c r="J41" s="96"/>
      <c r="K41" s="45"/>
      <c r="L41" s="45"/>
      <c r="M41" s="46" t="str">
        <f t="shared" si="0"/>
        <v>—</v>
      </c>
      <c r="N41" s="63"/>
      <c r="O41" s="43"/>
      <c r="P41" s="43"/>
    </row>
    <row r="42" spans="1:16" s="49" customFormat="1" ht="38.1" customHeight="1" x14ac:dyDescent="0.3">
      <c r="A42" s="43"/>
      <c r="B42" s="105"/>
      <c r="C42" s="48">
        <v>13</v>
      </c>
      <c r="D42" s="121"/>
      <c r="E42" s="121"/>
      <c r="F42" s="121"/>
      <c r="G42" s="121"/>
      <c r="H42" s="121"/>
      <c r="I42" s="121"/>
      <c r="J42" s="121"/>
      <c r="K42" s="45"/>
      <c r="L42" s="45"/>
      <c r="M42" s="46" t="str">
        <f t="shared" si="0"/>
        <v>—</v>
      </c>
      <c r="N42" s="63"/>
      <c r="O42" s="43"/>
      <c r="P42" s="43"/>
    </row>
    <row r="43" spans="1:16" s="49" customFormat="1" ht="38.1" customHeight="1" x14ac:dyDescent="0.3">
      <c r="A43" s="43"/>
      <c r="B43" s="105"/>
      <c r="C43" s="48">
        <v>14</v>
      </c>
      <c r="D43" s="96"/>
      <c r="E43" s="96"/>
      <c r="F43" s="96"/>
      <c r="G43" s="96"/>
      <c r="H43" s="96"/>
      <c r="I43" s="96"/>
      <c r="J43" s="96"/>
      <c r="K43" s="45"/>
      <c r="L43" s="45"/>
      <c r="M43" s="46" t="str">
        <f t="shared" si="0"/>
        <v>—</v>
      </c>
      <c r="N43" s="63"/>
      <c r="O43" s="43"/>
      <c r="P43" s="43"/>
    </row>
    <row r="44" spans="1:16" s="49" customFormat="1" ht="38.1" customHeight="1" thickBot="1" x14ac:dyDescent="0.35">
      <c r="A44" s="43"/>
      <c r="B44" s="106"/>
      <c r="C44" s="48">
        <v>15</v>
      </c>
      <c r="D44" s="96"/>
      <c r="E44" s="96"/>
      <c r="F44" s="96"/>
      <c r="G44" s="96"/>
      <c r="H44" s="96"/>
      <c r="I44" s="96"/>
      <c r="J44" s="96"/>
      <c r="K44" s="45"/>
      <c r="L44" s="45"/>
      <c r="M44" s="46" t="str">
        <f t="shared" si="0"/>
        <v>—</v>
      </c>
      <c r="N44" s="63"/>
      <c r="O44" s="43"/>
      <c r="P44" s="43"/>
    </row>
    <row r="45" spans="1:16" ht="15" thickBot="1" x14ac:dyDescent="0.35">
      <c r="C45" s="6"/>
      <c r="D45" s="7"/>
      <c r="E45" s="7"/>
      <c r="F45" s="7"/>
      <c r="G45" s="7"/>
      <c r="H45" s="7"/>
      <c r="I45" s="7"/>
      <c r="J45" s="7"/>
      <c r="K45" s="111" t="s">
        <v>21</v>
      </c>
      <c r="L45" s="112"/>
      <c r="M45" s="13">
        <f>SUM(M30:M44)</f>
        <v>0</v>
      </c>
      <c r="N45" s="64"/>
      <c r="O45" s="9"/>
    </row>
    <row r="46" spans="1:16" ht="15" thickBot="1" x14ac:dyDescent="0.35">
      <c r="C46" s="6"/>
      <c r="D46" s="7"/>
      <c r="E46" s="7"/>
      <c r="F46" s="7"/>
      <c r="G46" s="7"/>
      <c r="H46" s="7"/>
      <c r="I46" s="7"/>
      <c r="J46" s="7"/>
      <c r="K46" s="90" t="s">
        <v>22</v>
      </c>
      <c r="L46" s="91"/>
      <c r="M46" s="22">
        <f>IF(M45&gt;=O32,100,IF(M45&gt;O33,(M45-O32)*(P33-P32)/(O33-O32)+P32,IF(M45&gt;O34,(M45-O33)*(P34-P33)/(O34-O33)+P33,IF(M45&gt;O35,(M45-O34)*(P35-P34)/(O35-O34)+P34,IF(M45&gt;O36,(M45-O35)*(P36-P35)/(O36-O35)+P35,0)))))</f>
        <v>0</v>
      </c>
      <c r="N46" s="39"/>
      <c r="O46" s="9"/>
    </row>
    <row r="47" spans="1:16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9"/>
    </row>
    <row r="48" spans="1:16" ht="17.399999999999999" x14ac:dyDescent="0.3">
      <c r="B48" s="119" t="s">
        <v>17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56"/>
      <c r="O48" s="9"/>
    </row>
    <row r="49" spans="2:15" ht="15" thickBot="1" x14ac:dyDescent="0.35">
      <c r="B49" s="16" t="s">
        <v>20</v>
      </c>
      <c r="C49" s="10" t="s">
        <v>19</v>
      </c>
      <c r="D49" s="120" t="s">
        <v>15</v>
      </c>
      <c r="E49" s="120"/>
      <c r="F49" s="120"/>
      <c r="G49" s="120"/>
      <c r="H49" s="120"/>
      <c r="I49" s="120"/>
      <c r="J49" s="120"/>
      <c r="K49" s="120"/>
      <c r="L49" s="3" t="s">
        <v>16</v>
      </c>
      <c r="M49" s="3" t="s">
        <v>7</v>
      </c>
      <c r="N49" s="62"/>
      <c r="O49" s="9"/>
    </row>
    <row r="50" spans="2:15" ht="38.1" customHeight="1" x14ac:dyDescent="0.3">
      <c r="B50" s="104" t="s">
        <v>66</v>
      </c>
      <c r="C50" s="14">
        <v>1</v>
      </c>
      <c r="D50" s="96"/>
      <c r="E50" s="96"/>
      <c r="F50" s="96"/>
      <c r="G50" s="96"/>
      <c r="H50" s="96"/>
      <c r="I50" s="96"/>
      <c r="J50" s="96"/>
      <c r="K50" s="96"/>
      <c r="L50" s="45"/>
      <c r="M50" s="4" t="str">
        <f t="shared" ref="M50:M59" si="1">IF(L50="","0",1)</f>
        <v>0</v>
      </c>
      <c r="N50" s="6"/>
      <c r="O50" s="9"/>
    </row>
    <row r="51" spans="2:15" ht="38.1" customHeight="1" x14ac:dyDescent="0.3">
      <c r="B51" s="105"/>
      <c r="C51" s="15">
        <v>2</v>
      </c>
      <c r="D51" s="107"/>
      <c r="E51" s="108"/>
      <c r="F51" s="108"/>
      <c r="G51" s="108"/>
      <c r="H51" s="108"/>
      <c r="I51" s="108"/>
      <c r="J51" s="108"/>
      <c r="K51" s="109"/>
      <c r="L51" s="45"/>
      <c r="M51" s="4" t="str">
        <f t="shared" si="1"/>
        <v>0</v>
      </c>
      <c r="N51" s="6"/>
      <c r="O51" s="9"/>
    </row>
    <row r="52" spans="2:15" ht="38.1" customHeight="1" x14ac:dyDescent="0.3">
      <c r="B52" s="105"/>
      <c r="C52" s="15">
        <v>3</v>
      </c>
      <c r="D52" s="96"/>
      <c r="E52" s="96"/>
      <c r="F52" s="96"/>
      <c r="G52" s="96"/>
      <c r="H52" s="96"/>
      <c r="I52" s="96"/>
      <c r="J52" s="96"/>
      <c r="K52" s="96"/>
      <c r="L52" s="45"/>
      <c r="M52" s="4" t="str">
        <f t="shared" si="1"/>
        <v>0</v>
      </c>
      <c r="N52" s="6"/>
      <c r="O52" s="9"/>
    </row>
    <row r="53" spans="2:15" ht="38.1" customHeight="1" x14ac:dyDescent="0.3">
      <c r="B53" s="105"/>
      <c r="C53" s="15">
        <v>4</v>
      </c>
      <c r="D53" s="93"/>
      <c r="E53" s="94"/>
      <c r="F53" s="94"/>
      <c r="G53" s="94"/>
      <c r="H53" s="94"/>
      <c r="I53" s="94"/>
      <c r="J53" s="94"/>
      <c r="K53" s="95"/>
      <c r="L53" s="45"/>
      <c r="M53" s="4" t="str">
        <f t="shared" si="1"/>
        <v>0</v>
      </c>
      <c r="N53" s="6"/>
      <c r="O53" s="9"/>
    </row>
    <row r="54" spans="2:15" ht="38.1" customHeight="1" x14ac:dyDescent="0.3">
      <c r="B54" s="105"/>
      <c r="C54" s="15">
        <v>5</v>
      </c>
      <c r="D54" s="93"/>
      <c r="E54" s="94"/>
      <c r="F54" s="94"/>
      <c r="G54" s="94"/>
      <c r="H54" s="94"/>
      <c r="I54" s="94"/>
      <c r="J54" s="94"/>
      <c r="K54" s="95"/>
      <c r="L54" s="45"/>
      <c r="M54" s="4" t="str">
        <f t="shared" si="1"/>
        <v>0</v>
      </c>
      <c r="N54" s="6"/>
      <c r="O54" s="9"/>
    </row>
    <row r="55" spans="2:15" ht="38.1" customHeight="1" x14ac:dyDescent="0.3">
      <c r="B55" s="105"/>
      <c r="C55" s="15">
        <v>6</v>
      </c>
      <c r="D55" s="93"/>
      <c r="E55" s="94"/>
      <c r="F55" s="94"/>
      <c r="G55" s="94"/>
      <c r="H55" s="94"/>
      <c r="I55" s="94"/>
      <c r="J55" s="94"/>
      <c r="K55" s="95"/>
      <c r="L55" s="45"/>
      <c r="M55" s="4" t="str">
        <f t="shared" si="1"/>
        <v>0</v>
      </c>
      <c r="N55" s="6"/>
      <c r="O55" s="9"/>
    </row>
    <row r="56" spans="2:15" ht="38.1" customHeight="1" x14ac:dyDescent="0.3">
      <c r="B56" s="105"/>
      <c r="C56" s="15">
        <v>7</v>
      </c>
      <c r="D56" s="93"/>
      <c r="E56" s="94"/>
      <c r="F56" s="94"/>
      <c r="G56" s="94"/>
      <c r="H56" s="94"/>
      <c r="I56" s="94"/>
      <c r="J56" s="94"/>
      <c r="K56" s="95"/>
      <c r="L56" s="45"/>
      <c r="M56" s="4" t="str">
        <f t="shared" si="1"/>
        <v>0</v>
      </c>
      <c r="N56" s="6"/>
      <c r="O56" s="9"/>
    </row>
    <row r="57" spans="2:15" ht="38.1" customHeight="1" x14ac:dyDescent="0.3">
      <c r="B57" s="105"/>
      <c r="C57" s="15">
        <v>8</v>
      </c>
      <c r="D57" s="93"/>
      <c r="E57" s="94"/>
      <c r="F57" s="94"/>
      <c r="G57" s="94"/>
      <c r="H57" s="94"/>
      <c r="I57" s="94"/>
      <c r="J57" s="94"/>
      <c r="K57" s="95"/>
      <c r="L57" s="45"/>
      <c r="M57" s="4" t="str">
        <f t="shared" si="1"/>
        <v>0</v>
      </c>
      <c r="N57" s="6"/>
      <c r="O57" s="9"/>
    </row>
    <row r="58" spans="2:15" ht="38.1" customHeight="1" x14ac:dyDescent="0.3">
      <c r="B58" s="105"/>
      <c r="C58" s="15">
        <v>9</v>
      </c>
      <c r="D58" s="93"/>
      <c r="E58" s="94"/>
      <c r="F58" s="94"/>
      <c r="G58" s="94"/>
      <c r="H58" s="94"/>
      <c r="I58" s="94"/>
      <c r="J58" s="94"/>
      <c r="K58" s="95"/>
      <c r="L58" s="45"/>
      <c r="M58" s="4" t="str">
        <f t="shared" si="1"/>
        <v>0</v>
      </c>
      <c r="N58" s="6"/>
      <c r="O58" s="9"/>
    </row>
    <row r="59" spans="2:15" ht="38.1" customHeight="1" thickBot="1" x14ac:dyDescent="0.35">
      <c r="B59" s="106"/>
      <c r="C59" s="15">
        <v>10</v>
      </c>
      <c r="D59" s="93"/>
      <c r="E59" s="94"/>
      <c r="F59" s="94"/>
      <c r="G59" s="94"/>
      <c r="H59" s="94"/>
      <c r="I59" s="94"/>
      <c r="J59" s="94"/>
      <c r="K59" s="95"/>
      <c r="L59" s="45"/>
      <c r="M59" s="4" t="str">
        <f t="shared" si="1"/>
        <v>0</v>
      </c>
      <c r="N59" s="6"/>
      <c r="O59" s="9"/>
    </row>
    <row r="60" spans="2:15" x14ac:dyDescent="0.3">
      <c r="B60" s="33"/>
      <c r="C60" s="6"/>
      <c r="D60" s="17"/>
      <c r="E60" s="17"/>
      <c r="F60" s="17"/>
      <c r="G60" s="17"/>
      <c r="H60" s="17"/>
      <c r="I60" s="17"/>
      <c r="J60" s="17"/>
      <c r="K60" s="118" t="s">
        <v>40</v>
      </c>
      <c r="L60" s="118"/>
      <c r="M60" s="2">
        <f>SUM(M50:M59)</f>
        <v>0</v>
      </c>
      <c r="N60" s="17"/>
      <c r="O60" s="9"/>
    </row>
    <row r="61" spans="2:15" ht="15" thickBot="1" x14ac:dyDescent="0.35">
      <c r="C61" s="17"/>
      <c r="D61" s="17"/>
      <c r="E61" s="17"/>
      <c r="F61" s="17"/>
      <c r="G61" s="17"/>
      <c r="H61" s="17"/>
      <c r="I61" s="17"/>
      <c r="J61" s="17"/>
      <c r="K61" s="90" t="s">
        <v>22</v>
      </c>
      <c r="L61" s="91"/>
      <c r="M61" s="34">
        <f>IF(M60=0,0,IF(M60=1,50,IF(M60=2,80,IF(M60&gt;=3,100,))))</f>
        <v>0</v>
      </c>
      <c r="N61" s="39"/>
      <c r="O61" s="9"/>
    </row>
    <row r="62" spans="2:15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"/>
    </row>
    <row r="63" spans="2:15" ht="17.399999999999999" x14ac:dyDescent="0.3">
      <c r="B63" s="119" t="s">
        <v>41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56"/>
      <c r="O63" s="9"/>
    </row>
    <row r="64" spans="2:15" ht="15" thickBot="1" x14ac:dyDescent="0.35">
      <c r="B64" s="16" t="s">
        <v>20</v>
      </c>
      <c r="C64" s="10" t="s">
        <v>19</v>
      </c>
      <c r="D64" s="120" t="s">
        <v>56</v>
      </c>
      <c r="E64" s="120"/>
      <c r="F64" s="120"/>
      <c r="G64" s="120"/>
      <c r="H64" s="120"/>
      <c r="I64" s="120"/>
      <c r="J64" s="120"/>
      <c r="K64" s="120"/>
      <c r="L64" s="3" t="s">
        <v>16</v>
      </c>
      <c r="M64" s="3" t="s">
        <v>7</v>
      </c>
      <c r="N64" s="62"/>
      <c r="O64" s="9"/>
    </row>
    <row r="65" spans="2:15" ht="38.1" customHeight="1" x14ac:dyDescent="0.3">
      <c r="B65" s="104" t="s">
        <v>67</v>
      </c>
      <c r="C65" s="14">
        <v>1</v>
      </c>
      <c r="D65" s="96"/>
      <c r="E65" s="96"/>
      <c r="F65" s="96"/>
      <c r="G65" s="96"/>
      <c r="H65" s="96"/>
      <c r="I65" s="96"/>
      <c r="J65" s="96"/>
      <c r="K65" s="96"/>
      <c r="L65" s="45"/>
      <c r="M65" s="2" t="str">
        <f>IF(L65="","0",1)</f>
        <v>0</v>
      </c>
      <c r="N65" s="17"/>
      <c r="O65" s="9"/>
    </row>
    <row r="66" spans="2:15" ht="38.1" customHeight="1" x14ac:dyDescent="0.3">
      <c r="B66" s="105"/>
      <c r="C66" s="15">
        <v>2</v>
      </c>
      <c r="D66" s="107"/>
      <c r="E66" s="108"/>
      <c r="F66" s="108"/>
      <c r="G66" s="108"/>
      <c r="H66" s="108"/>
      <c r="I66" s="108"/>
      <c r="J66" s="108"/>
      <c r="K66" s="109"/>
      <c r="L66" s="45"/>
      <c r="M66" s="2" t="str">
        <f t="shared" ref="M66:M74" si="2">IF(L66="","0",1)</f>
        <v>0</v>
      </c>
      <c r="N66" s="17"/>
      <c r="O66" s="9"/>
    </row>
    <row r="67" spans="2:15" ht="38.1" customHeight="1" x14ac:dyDescent="0.3">
      <c r="B67" s="105"/>
      <c r="C67" s="15">
        <v>3</v>
      </c>
      <c r="D67" s="96"/>
      <c r="E67" s="96"/>
      <c r="F67" s="96"/>
      <c r="G67" s="96"/>
      <c r="H67" s="96"/>
      <c r="I67" s="96"/>
      <c r="J67" s="96"/>
      <c r="K67" s="96"/>
      <c r="L67" s="45"/>
      <c r="M67" s="2" t="str">
        <f t="shared" si="2"/>
        <v>0</v>
      </c>
      <c r="N67" s="17"/>
      <c r="O67" s="9"/>
    </row>
    <row r="68" spans="2:15" ht="38.1" customHeight="1" x14ac:dyDescent="0.3">
      <c r="B68" s="105"/>
      <c r="C68" s="15">
        <v>4</v>
      </c>
      <c r="D68" s="93"/>
      <c r="E68" s="94"/>
      <c r="F68" s="94"/>
      <c r="G68" s="94"/>
      <c r="H68" s="94"/>
      <c r="I68" s="94"/>
      <c r="J68" s="94"/>
      <c r="K68" s="95"/>
      <c r="L68" s="45"/>
      <c r="M68" s="2" t="str">
        <f t="shared" si="2"/>
        <v>0</v>
      </c>
      <c r="N68" s="17"/>
      <c r="O68" s="9"/>
    </row>
    <row r="69" spans="2:15" ht="38.1" customHeight="1" x14ac:dyDescent="0.3">
      <c r="B69" s="105"/>
      <c r="C69" s="15">
        <v>5</v>
      </c>
      <c r="D69" s="93"/>
      <c r="E69" s="94"/>
      <c r="F69" s="94"/>
      <c r="G69" s="94"/>
      <c r="H69" s="94"/>
      <c r="I69" s="94"/>
      <c r="J69" s="94"/>
      <c r="K69" s="95"/>
      <c r="L69" s="45"/>
      <c r="M69" s="2" t="str">
        <f t="shared" si="2"/>
        <v>0</v>
      </c>
      <c r="N69" s="17"/>
      <c r="O69" s="9"/>
    </row>
    <row r="70" spans="2:15" ht="38.1" customHeight="1" x14ac:dyDescent="0.3">
      <c r="B70" s="105"/>
      <c r="C70" s="15">
        <v>6</v>
      </c>
      <c r="D70" s="93"/>
      <c r="E70" s="94"/>
      <c r="F70" s="94"/>
      <c r="G70" s="94"/>
      <c r="H70" s="94"/>
      <c r="I70" s="94"/>
      <c r="J70" s="94"/>
      <c r="K70" s="95"/>
      <c r="L70" s="45"/>
      <c r="M70" s="2" t="str">
        <f t="shared" si="2"/>
        <v>0</v>
      </c>
      <c r="N70" s="17"/>
      <c r="O70" s="9"/>
    </row>
    <row r="71" spans="2:15" ht="38.1" customHeight="1" x14ac:dyDescent="0.3">
      <c r="B71" s="105"/>
      <c r="C71" s="15">
        <v>7</v>
      </c>
      <c r="D71" s="93"/>
      <c r="E71" s="94"/>
      <c r="F71" s="94"/>
      <c r="G71" s="94"/>
      <c r="H71" s="94"/>
      <c r="I71" s="94"/>
      <c r="J71" s="94"/>
      <c r="K71" s="95"/>
      <c r="L71" s="45"/>
      <c r="M71" s="2" t="str">
        <f t="shared" si="2"/>
        <v>0</v>
      </c>
      <c r="N71" s="17"/>
      <c r="O71" s="9"/>
    </row>
    <row r="72" spans="2:15" ht="38.1" customHeight="1" x14ac:dyDescent="0.3">
      <c r="B72" s="105"/>
      <c r="C72" s="15">
        <v>8</v>
      </c>
      <c r="D72" s="93"/>
      <c r="E72" s="94"/>
      <c r="F72" s="94"/>
      <c r="G72" s="94"/>
      <c r="H72" s="94"/>
      <c r="I72" s="94"/>
      <c r="J72" s="94"/>
      <c r="K72" s="95"/>
      <c r="L72" s="45"/>
      <c r="M72" s="2" t="str">
        <f t="shared" si="2"/>
        <v>0</v>
      </c>
      <c r="N72" s="17"/>
      <c r="O72" s="9"/>
    </row>
    <row r="73" spans="2:15" ht="38.1" customHeight="1" x14ac:dyDescent="0.3">
      <c r="B73" s="105"/>
      <c r="C73" s="15">
        <v>9</v>
      </c>
      <c r="D73" s="93"/>
      <c r="E73" s="94"/>
      <c r="F73" s="94"/>
      <c r="G73" s="94"/>
      <c r="H73" s="94"/>
      <c r="I73" s="94"/>
      <c r="J73" s="94"/>
      <c r="K73" s="95"/>
      <c r="L73" s="45"/>
      <c r="M73" s="2" t="str">
        <f t="shared" si="2"/>
        <v>0</v>
      </c>
      <c r="N73" s="17"/>
      <c r="O73" s="9"/>
    </row>
    <row r="74" spans="2:15" ht="38.1" customHeight="1" thickBot="1" x14ac:dyDescent="0.35">
      <c r="B74" s="106"/>
      <c r="C74" s="15">
        <v>10</v>
      </c>
      <c r="D74" s="93"/>
      <c r="E74" s="94"/>
      <c r="F74" s="94"/>
      <c r="G74" s="94"/>
      <c r="H74" s="94"/>
      <c r="I74" s="94"/>
      <c r="J74" s="94"/>
      <c r="K74" s="95"/>
      <c r="L74" s="45"/>
      <c r="M74" s="2" t="str">
        <f t="shared" si="2"/>
        <v>0</v>
      </c>
      <c r="N74" s="17"/>
      <c r="O74" s="9"/>
    </row>
    <row r="75" spans="2:15" x14ac:dyDescent="0.3">
      <c r="B75" s="33"/>
      <c r="C75" s="6"/>
      <c r="D75" s="17"/>
      <c r="E75" s="17"/>
      <c r="F75" s="17"/>
      <c r="G75" s="17"/>
      <c r="H75" s="17"/>
      <c r="I75" s="17"/>
      <c r="J75" s="17"/>
      <c r="K75" s="118" t="s">
        <v>42</v>
      </c>
      <c r="L75" s="118"/>
      <c r="M75" s="2">
        <f>SUM(M65:M74)</f>
        <v>0</v>
      </c>
      <c r="N75" s="17"/>
      <c r="O75" s="9"/>
    </row>
    <row r="76" spans="2:15" ht="15" thickBot="1" x14ac:dyDescent="0.35">
      <c r="C76" s="17"/>
      <c r="D76" s="17"/>
      <c r="E76" s="17"/>
      <c r="F76" s="17"/>
      <c r="G76" s="17"/>
      <c r="H76" s="17"/>
      <c r="I76" s="17"/>
      <c r="J76" s="17"/>
      <c r="K76" s="90" t="s">
        <v>22</v>
      </c>
      <c r="L76" s="91"/>
      <c r="M76" s="34">
        <f>IF(M75=0,0,IF(M75=1,50,IF(M75=2,80,IF(M75&gt;=3,100,))))</f>
        <v>0</v>
      </c>
      <c r="N76" s="39"/>
      <c r="O76" s="9"/>
    </row>
    <row r="77" spans="2:15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9"/>
    </row>
    <row r="78" spans="2:15" ht="17.399999999999999" x14ac:dyDescent="0.3">
      <c r="B78" s="119" t="s">
        <v>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56"/>
      <c r="O78" s="9"/>
    </row>
    <row r="79" spans="2:15" ht="15" thickBot="1" x14ac:dyDescent="0.35">
      <c r="B79" s="16" t="s">
        <v>20</v>
      </c>
      <c r="C79" s="10" t="s">
        <v>19</v>
      </c>
      <c r="D79" s="120" t="s">
        <v>55</v>
      </c>
      <c r="E79" s="120"/>
      <c r="F79" s="120"/>
      <c r="G79" s="120"/>
      <c r="H79" s="120"/>
      <c r="I79" s="120"/>
      <c r="J79" s="120"/>
      <c r="K79" s="120"/>
      <c r="L79" s="3" t="s">
        <v>16</v>
      </c>
      <c r="M79" s="3" t="s">
        <v>7</v>
      </c>
      <c r="N79" s="62"/>
      <c r="O79" s="9"/>
    </row>
    <row r="80" spans="2:15" ht="38.1" customHeight="1" x14ac:dyDescent="0.3">
      <c r="B80" s="104" t="s">
        <v>68</v>
      </c>
      <c r="C80" s="14">
        <v>1</v>
      </c>
      <c r="D80" s="96"/>
      <c r="E80" s="96"/>
      <c r="F80" s="96"/>
      <c r="G80" s="96"/>
      <c r="H80" s="96"/>
      <c r="I80" s="96"/>
      <c r="J80" s="96"/>
      <c r="K80" s="96"/>
      <c r="L80" s="45"/>
      <c r="M80" s="4" t="str">
        <f>IF(L80="","0",1)</f>
        <v>0</v>
      </c>
      <c r="N80" s="6"/>
      <c r="O80" s="9"/>
    </row>
    <row r="81" spans="2:15" ht="38.1" customHeight="1" x14ac:dyDescent="0.3">
      <c r="B81" s="105"/>
      <c r="C81" s="15">
        <v>2</v>
      </c>
      <c r="D81" s="107"/>
      <c r="E81" s="108"/>
      <c r="F81" s="108"/>
      <c r="G81" s="108"/>
      <c r="H81" s="108"/>
      <c r="I81" s="108"/>
      <c r="J81" s="108"/>
      <c r="K81" s="109"/>
      <c r="L81" s="45"/>
      <c r="M81" s="4" t="str">
        <f t="shared" ref="M81:M89" si="3">IF(L81="","0",1)</f>
        <v>0</v>
      </c>
      <c r="N81" s="6"/>
      <c r="O81" s="9"/>
    </row>
    <row r="82" spans="2:15" ht="38.1" customHeight="1" x14ac:dyDescent="0.3">
      <c r="B82" s="105"/>
      <c r="C82" s="15">
        <v>3</v>
      </c>
      <c r="D82" s="96"/>
      <c r="E82" s="96"/>
      <c r="F82" s="96"/>
      <c r="G82" s="96"/>
      <c r="H82" s="96"/>
      <c r="I82" s="96"/>
      <c r="J82" s="96"/>
      <c r="K82" s="96"/>
      <c r="L82" s="45"/>
      <c r="M82" s="4" t="str">
        <f t="shared" si="3"/>
        <v>0</v>
      </c>
      <c r="N82" s="6"/>
      <c r="O82" s="9"/>
    </row>
    <row r="83" spans="2:15" ht="38.1" customHeight="1" x14ac:dyDescent="0.3">
      <c r="B83" s="105"/>
      <c r="C83" s="15">
        <v>4</v>
      </c>
      <c r="D83" s="93"/>
      <c r="E83" s="94"/>
      <c r="F83" s="94"/>
      <c r="G83" s="94"/>
      <c r="H83" s="94"/>
      <c r="I83" s="94"/>
      <c r="J83" s="94"/>
      <c r="K83" s="95"/>
      <c r="L83" s="45"/>
      <c r="M83" s="4" t="str">
        <f t="shared" si="3"/>
        <v>0</v>
      </c>
      <c r="N83" s="6"/>
      <c r="O83" s="9"/>
    </row>
    <row r="84" spans="2:15" ht="38.1" customHeight="1" x14ac:dyDescent="0.3">
      <c r="B84" s="105"/>
      <c r="C84" s="15">
        <v>5</v>
      </c>
      <c r="D84" s="93"/>
      <c r="E84" s="94"/>
      <c r="F84" s="94"/>
      <c r="G84" s="94"/>
      <c r="H84" s="94"/>
      <c r="I84" s="94"/>
      <c r="J84" s="94"/>
      <c r="K84" s="95"/>
      <c r="L84" s="45"/>
      <c r="M84" s="4" t="str">
        <f t="shared" si="3"/>
        <v>0</v>
      </c>
      <c r="N84" s="6"/>
      <c r="O84" s="9"/>
    </row>
    <row r="85" spans="2:15" ht="38.1" customHeight="1" x14ac:dyDescent="0.3">
      <c r="B85" s="105"/>
      <c r="C85" s="15">
        <v>6</v>
      </c>
      <c r="D85" s="93"/>
      <c r="E85" s="94"/>
      <c r="F85" s="94"/>
      <c r="G85" s="94"/>
      <c r="H85" s="94"/>
      <c r="I85" s="94"/>
      <c r="J85" s="94"/>
      <c r="K85" s="95"/>
      <c r="L85" s="45"/>
      <c r="M85" s="4" t="str">
        <f t="shared" si="3"/>
        <v>0</v>
      </c>
      <c r="N85" s="6"/>
      <c r="O85" s="9"/>
    </row>
    <row r="86" spans="2:15" ht="38.1" customHeight="1" x14ac:dyDescent="0.3">
      <c r="B86" s="105"/>
      <c r="C86" s="15">
        <v>7</v>
      </c>
      <c r="D86" s="93"/>
      <c r="E86" s="94"/>
      <c r="F86" s="94"/>
      <c r="G86" s="94"/>
      <c r="H86" s="94"/>
      <c r="I86" s="94"/>
      <c r="J86" s="94"/>
      <c r="K86" s="95"/>
      <c r="L86" s="45"/>
      <c r="M86" s="4" t="str">
        <f t="shared" si="3"/>
        <v>0</v>
      </c>
      <c r="N86" s="6"/>
      <c r="O86" s="9"/>
    </row>
    <row r="87" spans="2:15" ht="38.1" customHeight="1" x14ac:dyDescent="0.3">
      <c r="B87" s="105"/>
      <c r="C87" s="15">
        <v>8</v>
      </c>
      <c r="D87" s="93"/>
      <c r="E87" s="94"/>
      <c r="F87" s="94"/>
      <c r="G87" s="94"/>
      <c r="H87" s="94"/>
      <c r="I87" s="94"/>
      <c r="J87" s="94"/>
      <c r="K87" s="95"/>
      <c r="L87" s="45"/>
      <c r="M87" s="4" t="str">
        <f t="shared" si="3"/>
        <v>0</v>
      </c>
      <c r="N87" s="6"/>
      <c r="O87" s="9"/>
    </row>
    <row r="88" spans="2:15" ht="38.1" customHeight="1" x14ac:dyDescent="0.3">
      <c r="B88" s="105"/>
      <c r="C88" s="15">
        <v>9</v>
      </c>
      <c r="D88" s="93"/>
      <c r="E88" s="94"/>
      <c r="F88" s="94"/>
      <c r="G88" s="94"/>
      <c r="H88" s="94"/>
      <c r="I88" s="94"/>
      <c r="J88" s="94"/>
      <c r="K88" s="95"/>
      <c r="L88" s="45"/>
      <c r="M88" s="4" t="str">
        <f t="shared" si="3"/>
        <v>0</v>
      </c>
      <c r="N88" s="6"/>
      <c r="O88" s="9"/>
    </row>
    <row r="89" spans="2:15" ht="38.1" customHeight="1" thickBot="1" x14ac:dyDescent="0.35">
      <c r="B89" s="106"/>
      <c r="C89" s="15">
        <v>10</v>
      </c>
      <c r="D89" s="93"/>
      <c r="E89" s="94"/>
      <c r="F89" s="94"/>
      <c r="G89" s="94"/>
      <c r="H89" s="94"/>
      <c r="I89" s="94"/>
      <c r="J89" s="94"/>
      <c r="K89" s="95"/>
      <c r="L89" s="45"/>
      <c r="M89" s="4" t="str">
        <f t="shared" si="3"/>
        <v>0</v>
      </c>
      <c r="N89" s="6"/>
      <c r="O89" s="9"/>
    </row>
    <row r="90" spans="2:15" x14ac:dyDescent="0.3">
      <c r="B90" s="33"/>
      <c r="C90" s="6"/>
      <c r="D90" s="17"/>
      <c r="E90" s="17"/>
      <c r="F90" s="17"/>
      <c r="G90" s="17"/>
      <c r="H90" s="17"/>
      <c r="I90" s="17"/>
      <c r="J90" s="17"/>
      <c r="K90" s="118" t="s">
        <v>42</v>
      </c>
      <c r="L90" s="118"/>
      <c r="M90" s="2">
        <f>SUM(M80:M89)</f>
        <v>0</v>
      </c>
      <c r="N90" s="17"/>
      <c r="O90" s="9"/>
    </row>
    <row r="91" spans="2:15" ht="15" thickBot="1" x14ac:dyDescent="0.35">
      <c r="C91" s="17"/>
      <c r="D91" s="17"/>
      <c r="E91" s="17"/>
      <c r="F91" s="17"/>
      <c r="G91" s="17"/>
      <c r="H91" s="17"/>
      <c r="I91" s="17"/>
      <c r="J91" s="17"/>
      <c r="K91" s="90" t="s">
        <v>22</v>
      </c>
      <c r="L91" s="91"/>
      <c r="M91" s="34">
        <f>IF(M90=0,0,IF(M90=1,50,IF(M90=2,80,IF(M90&gt;=3,100,))))</f>
        <v>0</v>
      </c>
      <c r="N91" s="39"/>
      <c r="O91" s="9"/>
    </row>
    <row r="92" spans="2:15" x14ac:dyDescent="0.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9"/>
    </row>
    <row r="93" spans="2:15" ht="17.399999999999999" x14ac:dyDescent="0.3">
      <c r="B93" s="119" t="s">
        <v>53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56"/>
      <c r="O93" s="9"/>
    </row>
    <row r="94" spans="2:15" ht="15" thickBot="1" x14ac:dyDescent="0.35">
      <c r="B94" s="16" t="s">
        <v>20</v>
      </c>
      <c r="C94" s="10" t="s">
        <v>19</v>
      </c>
      <c r="D94" s="120" t="s">
        <v>55</v>
      </c>
      <c r="E94" s="120"/>
      <c r="F94" s="120"/>
      <c r="G94" s="120"/>
      <c r="H94" s="120"/>
      <c r="I94" s="120"/>
      <c r="J94" s="120"/>
      <c r="K94" s="120"/>
      <c r="L94" s="3" t="s">
        <v>54</v>
      </c>
      <c r="M94" s="3" t="s">
        <v>7</v>
      </c>
      <c r="N94" s="62"/>
      <c r="O94" s="9"/>
    </row>
    <row r="95" spans="2:15" ht="38.1" customHeight="1" x14ac:dyDescent="0.3">
      <c r="B95" s="104" t="s">
        <v>69</v>
      </c>
      <c r="C95" s="14">
        <v>1</v>
      </c>
      <c r="D95" s="96"/>
      <c r="E95" s="96"/>
      <c r="F95" s="96"/>
      <c r="G95" s="96"/>
      <c r="H95" s="96"/>
      <c r="I95" s="96"/>
      <c r="J95" s="96"/>
      <c r="K95" s="96"/>
      <c r="L95" s="45"/>
      <c r="M95" s="4" t="str">
        <f>IF(L95="","0",1)</f>
        <v>0</v>
      </c>
      <c r="N95" s="6"/>
      <c r="O95" s="9"/>
    </row>
    <row r="96" spans="2:15" ht="38.1" customHeight="1" x14ac:dyDescent="0.3">
      <c r="B96" s="105"/>
      <c r="C96" s="15">
        <v>2</v>
      </c>
      <c r="D96" s="107"/>
      <c r="E96" s="108"/>
      <c r="F96" s="108"/>
      <c r="G96" s="108"/>
      <c r="H96" s="108"/>
      <c r="I96" s="108"/>
      <c r="J96" s="108"/>
      <c r="K96" s="109"/>
      <c r="L96" s="45"/>
      <c r="M96" s="4" t="str">
        <f t="shared" ref="M96:M104" si="4">IF(L96="","0",1)</f>
        <v>0</v>
      </c>
      <c r="N96" s="6"/>
      <c r="O96" s="9"/>
    </row>
    <row r="97" spans="2:15" ht="38.1" customHeight="1" x14ac:dyDescent="0.3">
      <c r="B97" s="105"/>
      <c r="C97" s="15">
        <v>3</v>
      </c>
      <c r="D97" s="96"/>
      <c r="E97" s="96"/>
      <c r="F97" s="96"/>
      <c r="G97" s="96"/>
      <c r="H97" s="96"/>
      <c r="I97" s="96"/>
      <c r="J97" s="96"/>
      <c r="K97" s="96"/>
      <c r="L97" s="45"/>
      <c r="M97" s="4" t="str">
        <f t="shared" si="4"/>
        <v>0</v>
      </c>
      <c r="N97" s="6"/>
      <c r="O97" s="9"/>
    </row>
    <row r="98" spans="2:15" ht="38.1" customHeight="1" x14ac:dyDescent="0.3">
      <c r="B98" s="105"/>
      <c r="C98" s="15">
        <v>4</v>
      </c>
      <c r="D98" s="93"/>
      <c r="E98" s="94"/>
      <c r="F98" s="94"/>
      <c r="G98" s="94"/>
      <c r="H98" s="94"/>
      <c r="I98" s="94"/>
      <c r="J98" s="94"/>
      <c r="K98" s="95"/>
      <c r="L98" s="45"/>
      <c r="M98" s="4" t="str">
        <f t="shared" si="4"/>
        <v>0</v>
      </c>
      <c r="N98" s="6"/>
      <c r="O98" s="9"/>
    </row>
    <row r="99" spans="2:15" ht="38.1" customHeight="1" x14ac:dyDescent="0.3">
      <c r="B99" s="105"/>
      <c r="C99" s="15">
        <v>5</v>
      </c>
      <c r="D99" s="93"/>
      <c r="E99" s="94"/>
      <c r="F99" s="94"/>
      <c r="G99" s="94"/>
      <c r="H99" s="94"/>
      <c r="I99" s="94"/>
      <c r="J99" s="94"/>
      <c r="K99" s="95"/>
      <c r="L99" s="45"/>
      <c r="M99" s="4" t="str">
        <f t="shared" si="4"/>
        <v>0</v>
      </c>
      <c r="N99" s="6"/>
      <c r="O99" s="9"/>
    </row>
    <row r="100" spans="2:15" ht="38.1" customHeight="1" x14ac:dyDescent="0.3">
      <c r="B100" s="105"/>
      <c r="C100" s="15">
        <v>6</v>
      </c>
      <c r="D100" s="93"/>
      <c r="E100" s="94"/>
      <c r="F100" s="94"/>
      <c r="G100" s="94"/>
      <c r="H100" s="94"/>
      <c r="I100" s="94"/>
      <c r="J100" s="94"/>
      <c r="K100" s="95"/>
      <c r="L100" s="45"/>
      <c r="M100" s="4" t="str">
        <f t="shared" si="4"/>
        <v>0</v>
      </c>
      <c r="N100" s="6"/>
      <c r="O100" s="9"/>
    </row>
    <row r="101" spans="2:15" ht="38.1" customHeight="1" x14ac:dyDescent="0.3">
      <c r="B101" s="105"/>
      <c r="C101" s="15">
        <v>7</v>
      </c>
      <c r="D101" s="93"/>
      <c r="E101" s="94"/>
      <c r="F101" s="94"/>
      <c r="G101" s="94"/>
      <c r="H101" s="94"/>
      <c r="I101" s="94"/>
      <c r="J101" s="94"/>
      <c r="K101" s="95"/>
      <c r="L101" s="45"/>
      <c r="M101" s="4" t="str">
        <f t="shared" si="4"/>
        <v>0</v>
      </c>
      <c r="N101" s="6"/>
      <c r="O101" s="9"/>
    </row>
    <row r="102" spans="2:15" ht="38.1" customHeight="1" x14ac:dyDescent="0.3">
      <c r="B102" s="105"/>
      <c r="C102" s="15">
        <v>8</v>
      </c>
      <c r="D102" s="93"/>
      <c r="E102" s="94"/>
      <c r="F102" s="94"/>
      <c r="G102" s="94"/>
      <c r="H102" s="94"/>
      <c r="I102" s="94"/>
      <c r="J102" s="94"/>
      <c r="K102" s="95"/>
      <c r="L102" s="45"/>
      <c r="M102" s="4" t="str">
        <f t="shared" si="4"/>
        <v>0</v>
      </c>
      <c r="N102" s="6"/>
      <c r="O102" s="9"/>
    </row>
    <row r="103" spans="2:15" ht="38.1" customHeight="1" x14ac:dyDescent="0.3">
      <c r="B103" s="105"/>
      <c r="C103" s="15">
        <v>9</v>
      </c>
      <c r="D103" s="93"/>
      <c r="E103" s="94"/>
      <c r="F103" s="94"/>
      <c r="G103" s="94"/>
      <c r="H103" s="94"/>
      <c r="I103" s="94"/>
      <c r="J103" s="94"/>
      <c r="K103" s="95"/>
      <c r="L103" s="45"/>
      <c r="M103" s="4" t="str">
        <f t="shared" si="4"/>
        <v>0</v>
      </c>
      <c r="N103" s="6"/>
      <c r="O103" s="9"/>
    </row>
    <row r="104" spans="2:15" ht="38.1" customHeight="1" thickBot="1" x14ac:dyDescent="0.35">
      <c r="B104" s="106"/>
      <c r="C104" s="15">
        <v>10</v>
      </c>
      <c r="D104" s="93"/>
      <c r="E104" s="94"/>
      <c r="F104" s="94"/>
      <c r="G104" s="94"/>
      <c r="H104" s="94"/>
      <c r="I104" s="94"/>
      <c r="J104" s="94"/>
      <c r="K104" s="95"/>
      <c r="L104" s="45"/>
      <c r="M104" s="4" t="str">
        <f t="shared" si="4"/>
        <v>0</v>
      </c>
      <c r="N104" s="6"/>
      <c r="O104" s="9"/>
    </row>
    <row r="105" spans="2:15" x14ac:dyDescent="0.3">
      <c r="B105" s="33"/>
      <c r="C105" s="6"/>
      <c r="D105" s="17"/>
      <c r="E105" s="17"/>
      <c r="F105" s="17"/>
      <c r="G105" s="17"/>
      <c r="H105" s="17"/>
      <c r="I105" s="17"/>
      <c r="J105" s="17"/>
      <c r="K105" s="118" t="s">
        <v>42</v>
      </c>
      <c r="L105" s="118"/>
      <c r="M105" s="2">
        <f>SUM(M95:M104)</f>
        <v>0</v>
      </c>
      <c r="N105" s="17"/>
      <c r="O105" s="9"/>
    </row>
    <row r="106" spans="2:15" ht="15" thickBot="1" x14ac:dyDescent="0.35">
      <c r="C106" s="17"/>
      <c r="D106" s="17"/>
      <c r="E106" s="17"/>
      <c r="F106" s="17"/>
      <c r="G106" s="17"/>
      <c r="H106" s="17"/>
      <c r="I106" s="17"/>
      <c r="J106" s="17"/>
      <c r="K106" s="90" t="s">
        <v>22</v>
      </c>
      <c r="L106" s="91"/>
      <c r="M106" s="34">
        <f>IF(M105=0,0,IF(M105=1,30,IF(M105=2,70,IF(M105&gt;=3,100,))))</f>
        <v>0</v>
      </c>
      <c r="N106" s="39"/>
      <c r="O106" s="9"/>
    </row>
    <row r="107" spans="2:15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9"/>
    </row>
    <row r="108" spans="2:15" ht="17.399999999999999" x14ac:dyDescent="0.3">
      <c r="B108" s="119" t="s">
        <v>57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56"/>
      <c r="O108" s="9"/>
    </row>
    <row r="109" spans="2:15" ht="15" thickBot="1" x14ac:dyDescent="0.35">
      <c r="B109" s="16" t="s">
        <v>20</v>
      </c>
      <c r="C109" s="10" t="s">
        <v>19</v>
      </c>
      <c r="D109" s="101" t="s">
        <v>58</v>
      </c>
      <c r="E109" s="102"/>
      <c r="F109" s="102"/>
      <c r="G109" s="102"/>
      <c r="H109" s="102"/>
      <c r="I109" s="102"/>
      <c r="J109" s="102"/>
      <c r="K109" s="102"/>
      <c r="L109" s="103"/>
      <c r="M109" s="3" t="s">
        <v>7</v>
      </c>
      <c r="N109" s="62"/>
      <c r="O109" s="9"/>
    </row>
    <row r="110" spans="2:15" ht="24.9" customHeight="1" x14ac:dyDescent="0.3">
      <c r="B110" s="104" t="s">
        <v>70</v>
      </c>
      <c r="C110" s="14">
        <v>1</v>
      </c>
      <c r="D110" s="93"/>
      <c r="E110" s="94"/>
      <c r="F110" s="94"/>
      <c r="G110" s="94"/>
      <c r="H110" s="94"/>
      <c r="I110" s="94"/>
      <c r="J110" s="94"/>
      <c r="K110" s="94"/>
      <c r="L110" s="95"/>
      <c r="M110" s="2" t="str">
        <f>IF(D110="","0",1)</f>
        <v>0</v>
      </c>
      <c r="N110" s="17"/>
      <c r="O110" s="9"/>
    </row>
    <row r="111" spans="2:15" ht="24.9" customHeight="1" x14ac:dyDescent="0.3">
      <c r="B111" s="105"/>
      <c r="C111" s="15">
        <v>2</v>
      </c>
      <c r="D111" s="107"/>
      <c r="E111" s="108"/>
      <c r="F111" s="108"/>
      <c r="G111" s="108"/>
      <c r="H111" s="108"/>
      <c r="I111" s="108"/>
      <c r="J111" s="108"/>
      <c r="K111" s="108"/>
      <c r="L111" s="109"/>
      <c r="M111" s="2" t="str">
        <f t="shared" ref="M111:M119" si="5">IF(D111="","0",1)</f>
        <v>0</v>
      </c>
      <c r="N111" s="17"/>
      <c r="O111" s="9"/>
    </row>
    <row r="112" spans="2:15" ht="24.9" customHeight="1" x14ac:dyDescent="0.3">
      <c r="B112" s="105"/>
      <c r="C112" s="15">
        <v>3</v>
      </c>
      <c r="D112" s="93"/>
      <c r="E112" s="94"/>
      <c r="F112" s="94"/>
      <c r="G112" s="94"/>
      <c r="H112" s="94"/>
      <c r="I112" s="94"/>
      <c r="J112" s="94"/>
      <c r="K112" s="94"/>
      <c r="L112" s="95"/>
      <c r="M112" s="2" t="str">
        <f t="shared" si="5"/>
        <v>0</v>
      </c>
      <c r="N112" s="17"/>
      <c r="O112" s="9"/>
    </row>
    <row r="113" spans="2:15" ht="24.9" customHeight="1" x14ac:dyDescent="0.3">
      <c r="B113" s="105"/>
      <c r="C113" s="15">
        <v>4</v>
      </c>
      <c r="D113" s="93"/>
      <c r="E113" s="94"/>
      <c r="F113" s="94"/>
      <c r="G113" s="94"/>
      <c r="H113" s="94"/>
      <c r="I113" s="94"/>
      <c r="J113" s="94"/>
      <c r="K113" s="94"/>
      <c r="L113" s="95"/>
      <c r="M113" s="2" t="str">
        <f t="shared" si="5"/>
        <v>0</v>
      </c>
      <c r="N113" s="17"/>
      <c r="O113" s="9"/>
    </row>
    <row r="114" spans="2:15" ht="24.9" customHeight="1" x14ac:dyDescent="0.3">
      <c r="B114" s="105"/>
      <c r="C114" s="15">
        <v>5</v>
      </c>
      <c r="D114" s="93"/>
      <c r="E114" s="94"/>
      <c r="F114" s="94"/>
      <c r="G114" s="94"/>
      <c r="H114" s="94"/>
      <c r="I114" s="94"/>
      <c r="J114" s="94"/>
      <c r="K114" s="94"/>
      <c r="L114" s="95"/>
      <c r="M114" s="2" t="str">
        <f t="shared" si="5"/>
        <v>0</v>
      </c>
      <c r="N114" s="17"/>
      <c r="O114" s="9"/>
    </row>
    <row r="115" spans="2:15" ht="24.9" customHeight="1" x14ac:dyDescent="0.3">
      <c r="B115" s="105"/>
      <c r="C115" s="15">
        <v>6</v>
      </c>
      <c r="D115" s="93"/>
      <c r="E115" s="94"/>
      <c r="F115" s="94"/>
      <c r="G115" s="94"/>
      <c r="H115" s="94"/>
      <c r="I115" s="94"/>
      <c r="J115" s="94"/>
      <c r="K115" s="94"/>
      <c r="L115" s="95"/>
      <c r="M115" s="2" t="str">
        <f t="shared" si="5"/>
        <v>0</v>
      </c>
      <c r="N115" s="17"/>
      <c r="O115" s="9"/>
    </row>
    <row r="116" spans="2:15" ht="24.9" customHeight="1" x14ac:dyDescent="0.3">
      <c r="B116" s="105"/>
      <c r="C116" s="15">
        <v>7</v>
      </c>
      <c r="D116" s="93"/>
      <c r="E116" s="94"/>
      <c r="F116" s="94"/>
      <c r="G116" s="94"/>
      <c r="H116" s="94"/>
      <c r="I116" s="94"/>
      <c r="J116" s="94"/>
      <c r="K116" s="94"/>
      <c r="L116" s="95"/>
      <c r="M116" s="2" t="str">
        <f t="shared" si="5"/>
        <v>0</v>
      </c>
      <c r="N116" s="17"/>
      <c r="O116" s="9"/>
    </row>
    <row r="117" spans="2:15" ht="24.9" customHeight="1" x14ac:dyDescent="0.3">
      <c r="B117" s="105"/>
      <c r="C117" s="15">
        <v>8</v>
      </c>
      <c r="D117" s="93"/>
      <c r="E117" s="94"/>
      <c r="F117" s="94"/>
      <c r="G117" s="94"/>
      <c r="H117" s="94"/>
      <c r="I117" s="94"/>
      <c r="J117" s="94"/>
      <c r="K117" s="94"/>
      <c r="L117" s="95"/>
      <c r="M117" s="2" t="str">
        <f t="shared" si="5"/>
        <v>0</v>
      </c>
      <c r="N117" s="17"/>
      <c r="O117" s="9"/>
    </row>
    <row r="118" spans="2:15" ht="24.9" customHeight="1" x14ac:dyDescent="0.3">
      <c r="B118" s="105"/>
      <c r="C118" s="15">
        <v>9</v>
      </c>
      <c r="D118" s="93"/>
      <c r="E118" s="94"/>
      <c r="F118" s="94"/>
      <c r="G118" s="94"/>
      <c r="H118" s="94"/>
      <c r="I118" s="94"/>
      <c r="J118" s="94"/>
      <c r="K118" s="94"/>
      <c r="L118" s="95"/>
      <c r="M118" s="2" t="str">
        <f t="shared" si="5"/>
        <v>0</v>
      </c>
      <c r="N118" s="17"/>
      <c r="O118" s="9"/>
    </row>
    <row r="119" spans="2:15" ht="24.9" customHeight="1" thickBot="1" x14ac:dyDescent="0.35">
      <c r="B119" s="106"/>
      <c r="C119" s="15">
        <v>10</v>
      </c>
      <c r="D119" s="93"/>
      <c r="E119" s="94"/>
      <c r="F119" s="94"/>
      <c r="G119" s="94"/>
      <c r="H119" s="94"/>
      <c r="I119" s="94"/>
      <c r="J119" s="94"/>
      <c r="K119" s="94"/>
      <c r="L119" s="95"/>
      <c r="M119" s="2" t="str">
        <f t="shared" si="5"/>
        <v>0</v>
      </c>
      <c r="N119" s="17"/>
      <c r="O119" s="9"/>
    </row>
    <row r="120" spans="2:15" x14ac:dyDescent="0.3">
      <c r="B120" s="33"/>
      <c r="C120" s="6"/>
      <c r="D120" s="17"/>
      <c r="E120" s="17"/>
      <c r="F120" s="17"/>
      <c r="G120" s="17"/>
      <c r="H120" s="17"/>
      <c r="I120" s="17"/>
      <c r="J120" s="17"/>
      <c r="K120" s="118" t="s">
        <v>42</v>
      </c>
      <c r="L120" s="118"/>
      <c r="M120" s="2">
        <f>SUM(M110:M119)</f>
        <v>0</v>
      </c>
      <c r="N120" s="17"/>
      <c r="O120" s="9"/>
    </row>
    <row r="121" spans="2:15" ht="15" thickBot="1" x14ac:dyDescent="0.35">
      <c r="C121" s="17"/>
      <c r="D121" s="17"/>
      <c r="E121" s="17"/>
      <c r="F121" s="17"/>
      <c r="G121" s="17"/>
      <c r="H121" s="17"/>
      <c r="I121" s="17"/>
      <c r="J121" s="17"/>
      <c r="K121" s="90" t="s">
        <v>22</v>
      </c>
      <c r="L121" s="91"/>
      <c r="M121" s="34">
        <f>IF(M120=0,0,IF(M120=1,70,IF(M120=2,90,IF(M120&gt;=3,100,))))</f>
        <v>0</v>
      </c>
      <c r="N121" s="39"/>
      <c r="O121" s="9"/>
    </row>
    <row r="122" spans="2:15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9"/>
    </row>
    <row r="123" spans="2:15" ht="17.399999999999999" x14ac:dyDescent="0.3">
      <c r="B123" s="119" t="s">
        <v>85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56"/>
      <c r="O123" s="9"/>
    </row>
    <row r="124" spans="2:15" ht="15" thickBot="1" x14ac:dyDescent="0.35">
      <c r="B124" s="16" t="s">
        <v>20</v>
      </c>
      <c r="C124" s="10" t="s">
        <v>19</v>
      </c>
      <c r="D124" s="101" t="s">
        <v>86</v>
      </c>
      <c r="E124" s="102"/>
      <c r="F124" s="102"/>
      <c r="G124" s="102"/>
      <c r="H124" s="102"/>
      <c r="I124" s="102"/>
      <c r="J124" s="102"/>
      <c r="K124" s="102"/>
      <c r="L124" s="103"/>
      <c r="M124" s="3" t="s">
        <v>7</v>
      </c>
      <c r="N124" s="62"/>
      <c r="O124" s="9"/>
    </row>
    <row r="125" spans="2:15" ht="38.1" customHeight="1" x14ac:dyDescent="0.3">
      <c r="B125" s="104" t="s">
        <v>71</v>
      </c>
      <c r="C125" s="14">
        <v>1</v>
      </c>
      <c r="D125" s="93"/>
      <c r="E125" s="94"/>
      <c r="F125" s="94"/>
      <c r="G125" s="94"/>
      <c r="H125" s="94"/>
      <c r="I125" s="94"/>
      <c r="J125" s="94"/>
      <c r="K125" s="94"/>
      <c r="L125" s="95"/>
      <c r="M125" s="4" t="str">
        <f>IF(D125="","0",1)</f>
        <v>0</v>
      </c>
      <c r="N125" s="6"/>
      <c r="O125" s="9"/>
    </row>
    <row r="126" spans="2:15" ht="38.1" customHeight="1" x14ac:dyDescent="0.3">
      <c r="B126" s="105"/>
      <c r="C126" s="15">
        <v>2</v>
      </c>
      <c r="D126" s="107"/>
      <c r="E126" s="108"/>
      <c r="F126" s="108"/>
      <c r="G126" s="108"/>
      <c r="H126" s="108"/>
      <c r="I126" s="108"/>
      <c r="J126" s="108"/>
      <c r="K126" s="108"/>
      <c r="L126" s="109"/>
      <c r="M126" s="4" t="str">
        <f t="shared" ref="M126:M139" si="6">IF(D126="","0",1)</f>
        <v>0</v>
      </c>
      <c r="N126" s="6"/>
      <c r="O126" s="9"/>
    </row>
    <row r="127" spans="2:15" ht="38.1" customHeight="1" x14ac:dyDescent="0.3">
      <c r="B127" s="105"/>
      <c r="C127" s="15">
        <v>3</v>
      </c>
      <c r="D127" s="93"/>
      <c r="E127" s="94"/>
      <c r="F127" s="94"/>
      <c r="G127" s="94"/>
      <c r="H127" s="94"/>
      <c r="I127" s="94"/>
      <c r="J127" s="94"/>
      <c r="K127" s="94"/>
      <c r="L127" s="95"/>
      <c r="M127" s="4" t="str">
        <f t="shared" si="6"/>
        <v>0</v>
      </c>
      <c r="N127" s="6"/>
      <c r="O127" s="9"/>
    </row>
    <row r="128" spans="2:15" ht="38.1" customHeight="1" x14ac:dyDescent="0.3">
      <c r="B128" s="105"/>
      <c r="C128" s="15">
        <v>4</v>
      </c>
      <c r="D128" s="93"/>
      <c r="E128" s="94"/>
      <c r="F128" s="94"/>
      <c r="G128" s="94"/>
      <c r="H128" s="94"/>
      <c r="I128" s="94"/>
      <c r="J128" s="94"/>
      <c r="K128" s="94"/>
      <c r="L128" s="95"/>
      <c r="M128" s="4" t="str">
        <f t="shared" si="6"/>
        <v>0</v>
      </c>
      <c r="N128" s="6"/>
      <c r="O128" s="9"/>
    </row>
    <row r="129" spans="2:15" ht="38.1" customHeight="1" x14ac:dyDescent="0.3">
      <c r="B129" s="105"/>
      <c r="C129" s="14">
        <v>5</v>
      </c>
      <c r="D129" s="93"/>
      <c r="E129" s="94"/>
      <c r="F129" s="94"/>
      <c r="G129" s="94"/>
      <c r="H129" s="94"/>
      <c r="I129" s="94"/>
      <c r="J129" s="94"/>
      <c r="K129" s="94"/>
      <c r="L129" s="95"/>
      <c r="M129" s="4" t="str">
        <f t="shared" si="6"/>
        <v>0</v>
      </c>
      <c r="N129" s="6"/>
      <c r="O129" s="9"/>
    </row>
    <row r="130" spans="2:15" ht="38.1" customHeight="1" x14ac:dyDescent="0.3">
      <c r="B130" s="105"/>
      <c r="C130" s="15">
        <v>6</v>
      </c>
      <c r="D130" s="93"/>
      <c r="E130" s="94"/>
      <c r="F130" s="94"/>
      <c r="G130" s="94"/>
      <c r="H130" s="94"/>
      <c r="I130" s="94"/>
      <c r="J130" s="94"/>
      <c r="K130" s="94"/>
      <c r="L130" s="95"/>
      <c r="M130" s="4" t="str">
        <f t="shared" si="6"/>
        <v>0</v>
      </c>
      <c r="N130" s="6"/>
      <c r="O130" s="9"/>
    </row>
    <row r="131" spans="2:15" ht="38.1" customHeight="1" x14ac:dyDescent="0.3">
      <c r="B131" s="105"/>
      <c r="C131" s="15">
        <v>7</v>
      </c>
      <c r="D131" s="93"/>
      <c r="E131" s="94"/>
      <c r="F131" s="94"/>
      <c r="G131" s="94"/>
      <c r="H131" s="94"/>
      <c r="I131" s="94"/>
      <c r="J131" s="94"/>
      <c r="K131" s="94"/>
      <c r="L131" s="95"/>
      <c r="M131" s="4" t="str">
        <f t="shared" si="6"/>
        <v>0</v>
      </c>
      <c r="N131" s="6"/>
      <c r="O131" s="9"/>
    </row>
    <row r="132" spans="2:15" ht="38.1" customHeight="1" x14ac:dyDescent="0.3">
      <c r="B132" s="105"/>
      <c r="C132" s="15">
        <v>8</v>
      </c>
      <c r="D132" s="93"/>
      <c r="E132" s="94"/>
      <c r="F132" s="94"/>
      <c r="G132" s="94"/>
      <c r="H132" s="94"/>
      <c r="I132" s="94"/>
      <c r="J132" s="94"/>
      <c r="K132" s="94"/>
      <c r="L132" s="95"/>
      <c r="M132" s="4" t="str">
        <f t="shared" si="6"/>
        <v>0</v>
      </c>
      <c r="N132" s="6"/>
      <c r="O132" s="9"/>
    </row>
    <row r="133" spans="2:15" ht="38.1" customHeight="1" x14ac:dyDescent="0.3">
      <c r="B133" s="105"/>
      <c r="C133" s="14">
        <v>9</v>
      </c>
      <c r="D133" s="93"/>
      <c r="E133" s="94"/>
      <c r="F133" s="94"/>
      <c r="G133" s="94"/>
      <c r="H133" s="94"/>
      <c r="I133" s="94"/>
      <c r="J133" s="94"/>
      <c r="K133" s="94"/>
      <c r="L133" s="95"/>
      <c r="M133" s="4" t="str">
        <f t="shared" si="6"/>
        <v>0</v>
      </c>
      <c r="N133" s="6"/>
      <c r="O133" s="9"/>
    </row>
    <row r="134" spans="2:15" ht="38.1" customHeight="1" x14ac:dyDescent="0.3">
      <c r="B134" s="105"/>
      <c r="C134" s="15">
        <v>10</v>
      </c>
      <c r="D134" s="93"/>
      <c r="E134" s="94"/>
      <c r="F134" s="94"/>
      <c r="G134" s="94"/>
      <c r="H134" s="94"/>
      <c r="I134" s="94"/>
      <c r="J134" s="94"/>
      <c r="K134" s="94"/>
      <c r="L134" s="95"/>
      <c r="M134" s="4" t="str">
        <f t="shared" si="6"/>
        <v>0</v>
      </c>
      <c r="N134" s="6"/>
      <c r="O134" s="9"/>
    </row>
    <row r="135" spans="2:15" ht="38.1" customHeight="1" x14ac:dyDescent="0.3">
      <c r="B135" s="105"/>
      <c r="C135" s="15">
        <v>11</v>
      </c>
      <c r="D135" s="93"/>
      <c r="E135" s="94"/>
      <c r="F135" s="94"/>
      <c r="G135" s="94"/>
      <c r="H135" s="94"/>
      <c r="I135" s="94"/>
      <c r="J135" s="94"/>
      <c r="K135" s="94"/>
      <c r="L135" s="95"/>
      <c r="M135" s="4" t="str">
        <f t="shared" si="6"/>
        <v>0</v>
      </c>
      <c r="N135" s="6"/>
      <c r="O135" s="9"/>
    </row>
    <row r="136" spans="2:15" ht="38.1" customHeight="1" x14ac:dyDescent="0.3">
      <c r="B136" s="105"/>
      <c r="C136" s="15">
        <v>12</v>
      </c>
      <c r="D136" s="93"/>
      <c r="E136" s="94"/>
      <c r="F136" s="94"/>
      <c r="G136" s="94"/>
      <c r="H136" s="94"/>
      <c r="I136" s="94"/>
      <c r="J136" s="94"/>
      <c r="K136" s="94"/>
      <c r="L136" s="95"/>
      <c r="M136" s="4" t="str">
        <f t="shared" si="6"/>
        <v>0</v>
      </c>
      <c r="N136" s="6"/>
      <c r="O136" s="9"/>
    </row>
    <row r="137" spans="2:15" ht="38.1" customHeight="1" x14ac:dyDescent="0.3">
      <c r="B137" s="105"/>
      <c r="C137" s="14">
        <v>13</v>
      </c>
      <c r="D137" s="93"/>
      <c r="E137" s="94"/>
      <c r="F137" s="94"/>
      <c r="G137" s="94"/>
      <c r="H137" s="94"/>
      <c r="I137" s="94"/>
      <c r="J137" s="94"/>
      <c r="K137" s="94"/>
      <c r="L137" s="95"/>
      <c r="M137" s="4" t="str">
        <f t="shared" si="6"/>
        <v>0</v>
      </c>
      <c r="N137" s="6"/>
      <c r="O137" s="9"/>
    </row>
    <row r="138" spans="2:15" ht="38.1" customHeight="1" x14ac:dyDescent="0.3">
      <c r="B138" s="105"/>
      <c r="C138" s="15">
        <v>14</v>
      </c>
      <c r="D138" s="93"/>
      <c r="E138" s="94"/>
      <c r="F138" s="94"/>
      <c r="G138" s="94"/>
      <c r="H138" s="94"/>
      <c r="I138" s="94"/>
      <c r="J138" s="94"/>
      <c r="K138" s="94"/>
      <c r="L138" s="95"/>
      <c r="M138" s="4" t="str">
        <f t="shared" si="6"/>
        <v>0</v>
      </c>
      <c r="N138" s="6"/>
      <c r="O138" s="9"/>
    </row>
    <row r="139" spans="2:15" ht="38.1" customHeight="1" thickBot="1" x14ac:dyDescent="0.35">
      <c r="B139" s="106"/>
      <c r="C139" s="15">
        <v>15</v>
      </c>
      <c r="D139" s="93"/>
      <c r="E139" s="94"/>
      <c r="F139" s="94"/>
      <c r="G139" s="94"/>
      <c r="H139" s="94"/>
      <c r="I139" s="94"/>
      <c r="J139" s="94"/>
      <c r="K139" s="94"/>
      <c r="L139" s="95"/>
      <c r="M139" s="4" t="str">
        <f t="shared" si="6"/>
        <v>0</v>
      </c>
      <c r="N139" s="6"/>
      <c r="O139" s="9"/>
    </row>
    <row r="140" spans="2:15" x14ac:dyDescent="0.3">
      <c r="B140" s="33"/>
      <c r="C140" s="6"/>
      <c r="D140" s="17"/>
      <c r="E140" s="17"/>
      <c r="F140" s="17"/>
      <c r="G140" s="17"/>
      <c r="H140" s="17"/>
      <c r="I140" s="17"/>
      <c r="J140" s="17"/>
      <c r="K140" s="118" t="s">
        <v>42</v>
      </c>
      <c r="L140" s="118"/>
      <c r="M140" s="2">
        <f>SUM(M125:M139)</f>
        <v>0</v>
      </c>
      <c r="N140" s="17"/>
      <c r="O140" s="9"/>
    </row>
    <row r="141" spans="2:15" ht="15" thickBot="1" x14ac:dyDescent="0.35">
      <c r="C141" s="17"/>
      <c r="D141" s="17"/>
      <c r="E141" s="17"/>
      <c r="F141" s="17"/>
      <c r="G141" s="17"/>
      <c r="H141" s="17"/>
      <c r="I141" s="17"/>
      <c r="J141" s="17"/>
      <c r="K141" s="90" t="s">
        <v>22</v>
      </c>
      <c r="L141" s="91"/>
      <c r="M141" s="34">
        <f>IF(M140=0,0,IF(M140=1,20,IF(M140=2,30,IF(M140=3,40,IF(M140=4,50,IF(M140=5,60,IF(M140=6,70,IF(M140=7,80,IF(M140=8,90,IF(M140=9,95,IF(M140&gt;=10,100)))))))))))</f>
        <v>0</v>
      </c>
      <c r="N141" s="39"/>
      <c r="O141" s="9"/>
    </row>
    <row r="142" spans="2:15" x14ac:dyDescent="0.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9"/>
    </row>
    <row r="143" spans="2:15" ht="17.399999999999999" x14ac:dyDescent="0.3">
      <c r="B143" s="119" t="s">
        <v>59</v>
      </c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56"/>
      <c r="O143" s="9"/>
    </row>
    <row r="144" spans="2:15" ht="15" thickBot="1" x14ac:dyDescent="0.35">
      <c r="B144" s="16" t="s">
        <v>20</v>
      </c>
      <c r="C144" s="10" t="s">
        <v>19</v>
      </c>
      <c r="D144" s="101" t="s">
        <v>60</v>
      </c>
      <c r="E144" s="102"/>
      <c r="F144" s="102"/>
      <c r="G144" s="102"/>
      <c r="H144" s="102"/>
      <c r="I144" s="102"/>
      <c r="J144" s="102"/>
      <c r="K144" s="102"/>
      <c r="L144" s="103"/>
      <c r="M144" s="3" t="s">
        <v>7</v>
      </c>
      <c r="N144" s="62"/>
      <c r="O144" s="9"/>
    </row>
    <row r="145" spans="2:15" ht="38.1" customHeight="1" x14ac:dyDescent="0.3">
      <c r="B145" s="104" t="s">
        <v>72</v>
      </c>
      <c r="C145" s="14">
        <v>1</v>
      </c>
      <c r="D145" s="93"/>
      <c r="E145" s="94"/>
      <c r="F145" s="94"/>
      <c r="G145" s="94"/>
      <c r="H145" s="94"/>
      <c r="I145" s="94"/>
      <c r="J145" s="94"/>
      <c r="K145" s="94"/>
      <c r="L145" s="95"/>
      <c r="M145" s="4" t="str">
        <f>IF(D145="","0",1)</f>
        <v>0</v>
      </c>
      <c r="N145" s="6"/>
      <c r="O145" s="9"/>
    </row>
    <row r="146" spans="2:15" ht="38.1" customHeight="1" x14ac:dyDescent="0.3">
      <c r="B146" s="105"/>
      <c r="C146" s="15">
        <v>2</v>
      </c>
      <c r="D146" s="107"/>
      <c r="E146" s="108"/>
      <c r="F146" s="108"/>
      <c r="G146" s="108"/>
      <c r="H146" s="108"/>
      <c r="I146" s="108"/>
      <c r="J146" s="108"/>
      <c r="K146" s="108"/>
      <c r="L146" s="109"/>
      <c r="M146" s="4" t="str">
        <f t="shared" ref="M146:M159" si="7">IF(D146="","0",1)</f>
        <v>0</v>
      </c>
      <c r="N146" s="6"/>
      <c r="O146" s="9"/>
    </row>
    <row r="147" spans="2:15" ht="38.1" customHeight="1" x14ac:dyDescent="0.3">
      <c r="B147" s="105"/>
      <c r="C147" s="15">
        <v>3</v>
      </c>
      <c r="D147" s="93"/>
      <c r="E147" s="94"/>
      <c r="F147" s="94"/>
      <c r="G147" s="94"/>
      <c r="H147" s="94"/>
      <c r="I147" s="94"/>
      <c r="J147" s="94"/>
      <c r="K147" s="94"/>
      <c r="L147" s="95"/>
      <c r="M147" s="4" t="str">
        <f t="shared" si="7"/>
        <v>0</v>
      </c>
      <c r="N147" s="6"/>
      <c r="O147" s="9"/>
    </row>
    <row r="148" spans="2:15" ht="38.1" customHeight="1" x14ac:dyDescent="0.3">
      <c r="B148" s="105"/>
      <c r="C148" s="15">
        <v>4</v>
      </c>
      <c r="D148" s="93"/>
      <c r="E148" s="94"/>
      <c r="F148" s="94"/>
      <c r="G148" s="94"/>
      <c r="H148" s="94"/>
      <c r="I148" s="94"/>
      <c r="J148" s="94"/>
      <c r="K148" s="94"/>
      <c r="L148" s="95"/>
      <c r="M148" s="4" t="str">
        <f t="shared" si="7"/>
        <v>0</v>
      </c>
      <c r="N148" s="6"/>
      <c r="O148" s="9"/>
    </row>
    <row r="149" spans="2:15" ht="38.1" customHeight="1" x14ac:dyDescent="0.3">
      <c r="B149" s="105"/>
      <c r="C149" s="14">
        <v>5</v>
      </c>
      <c r="D149" s="93"/>
      <c r="E149" s="94"/>
      <c r="F149" s="94"/>
      <c r="G149" s="94"/>
      <c r="H149" s="94"/>
      <c r="I149" s="94"/>
      <c r="J149" s="94"/>
      <c r="K149" s="94"/>
      <c r="L149" s="95"/>
      <c r="M149" s="4" t="str">
        <f t="shared" si="7"/>
        <v>0</v>
      </c>
      <c r="N149" s="6"/>
      <c r="O149" s="9"/>
    </row>
    <row r="150" spans="2:15" ht="38.1" customHeight="1" x14ac:dyDescent="0.3">
      <c r="B150" s="105"/>
      <c r="C150" s="15">
        <v>6</v>
      </c>
      <c r="D150" s="93"/>
      <c r="E150" s="94"/>
      <c r="F150" s="94"/>
      <c r="G150" s="94"/>
      <c r="H150" s="94"/>
      <c r="I150" s="94"/>
      <c r="J150" s="94"/>
      <c r="K150" s="94"/>
      <c r="L150" s="95"/>
      <c r="M150" s="4" t="str">
        <f t="shared" si="7"/>
        <v>0</v>
      </c>
      <c r="N150" s="6"/>
      <c r="O150" s="9"/>
    </row>
    <row r="151" spans="2:15" ht="38.1" customHeight="1" x14ac:dyDescent="0.3">
      <c r="B151" s="105"/>
      <c r="C151" s="15">
        <v>7</v>
      </c>
      <c r="D151" s="93"/>
      <c r="E151" s="94"/>
      <c r="F151" s="94"/>
      <c r="G151" s="94"/>
      <c r="H151" s="94"/>
      <c r="I151" s="94"/>
      <c r="J151" s="94"/>
      <c r="K151" s="94"/>
      <c r="L151" s="95"/>
      <c r="M151" s="4" t="str">
        <f t="shared" si="7"/>
        <v>0</v>
      </c>
      <c r="N151" s="6"/>
      <c r="O151" s="9"/>
    </row>
    <row r="152" spans="2:15" ht="38.1" customHeight="1" x14ac:dyDescent="0.3">
      <c r="B152" s="105"/>
      <c r="C152" s="15">
        <v>8</v>
      </c>
      <c r="D152" s="93"/>
      <c r="E152" s="94"/>
      <c r="F152" s="94"/>
      <c r="G152" s="94"/>
      <c r="H152" s="94"/>
      <c r="I152" s="94"/>
      <c r="J152" s="94"/>
      <c r="K152" s="94"/>
      <c r="L152" s="95"/>
      <c r="M152" s="4" t="str">
        <f t="shared" si="7"/>
        <v>0</v>
      </c>
      <c r="N152" s="6"/>
      <c r="O152" s="9"/>
    </row>
    <row r="153" spans="2:15" ht="38.1" customHeight="1" x14ac:dyDescent="0.3">
      <c r="B153" s="105"/>
      <c r="C153" s="14">
        <v>9</v>
      </c>
      <c r="D153" s="93"/>
      <c r="E153" s="94"/>
      <c r="F153" s="94"/>
      <c r="G153" s="94"/>
      <c r="H153" s="94"/>
      <c r="I153" s="94"/>
      <c r="J153" s="94"/>
      <c r="K153" s="94"/>
      <c r="L153" s="95"/>
      <c r="M153" s="4" t="str">
        <f t="shared" si="7"/>
        <v>0</v>
      </c>
      <c r="N153" s="6"/>
      <c r="O153" s="9"/>
    </row>
    <row r="154" spans="2:15" ht="38.1" customHeight="1" x14ac:dyDescent="0.3">
      <c r="B154" s="105"/>
      <c r="C154" s="15">
        <v>10</v>
      </c>
      <c r="D154" s="93"/>
      <c r="E154" s="94"/>
      <c r="F154" s="94"/>
      <c r="G154" s="94"/>
      <c r="H154" s="94"/>
      <c r="I154" s="94"/>
      <c r="J154" s="94"/>
      <c r="K154" s="94"/>
      <c r="L154" s="95"/>
      <c r="M154" s="4" t="str">
        <f t="shared" si="7"/>
        <v>0</v>
      </c>
      <c r="N154" s="6"/>
      <c r="O154" s="9"/>
    </row>
    <row r="155" spans="2:15" ht="38.1" customHeight="1" x14ac:dyDescent="0.3">
      <c r="B155" s="105"/>
      <c r="C155" s="15">
        <v>11</v>
      </c>
      <c r="D155" s="93"/>
      <c r="E155" s="94"/>
      <c r="F155" s="94"/>
      <c r="G155" s="94"/>
      <c r="H155" s="94"/>
      <c r="I155" s="94"/>
      <c r="J155" s="94"/>
      <c r="K155" s="94"/>
      <c r="L155" s="95"/>
      <c r="M155" s="4" t="str">
        <f t="shared" si="7"/>
        <v>0</v>
      </c>
      <c r="N155" s="6"/>
      <c r="O155" s="9"/>
    </row>
    <row r="156" spans="2:15" ht="38.1" customHeight="1" x14ac:dyDescent="0.3">
      <c r="B156" s="105"/>
      <c r="C156" s="15">
        <v>12</v>
      </c>
      <c r="D156" s="93"/>
      <c r="E156" s="94"/>
      <c r="F156" s="94"/>
      <c r="G156" s="94"/>
      <c r="H156" s="94"/>
      <c r="I156" s="94"/>
      <c r="J156" s="94"/>
      <c r="K156" s="94"/>
      <c r="L156" s="95"/>
      <c r="M156" s="4" t="str">
        <f t="shared" si="7"/>
        <v>0</v>
      </c>
      <c r="N156" s="6"/>
      <c r="O156" s="9"/>
    </row>
    <row r="157" spans="2:15" ht="38.1" customHeight="1" x14ac:dyDescent="0.3">
      <c r="B157" s="105"/>
      <c r="C157" s="14">
        <v>13</v>
      </c>
      <c r="D157" s="93"/>
      <c r="E157" s="94"/>
      <c r="F157" s="94"/>
      <c r="G157" s="94"/>
      <c r="H157" s="94"/>
      <c r="I157" s="94"/>
      <c r="J157" s="94"/>
      <c r="K157" s="94"/>
      <c r="L157" s="95"/>
      <c r="M157" s="4" t="str">
        <f t="shared" si="7"/>
        <v>0</v>
      </c>
      <c r="N157" s="6"/>
      <c r="O157" s="9"/>
    </row>
    <row r="158" spans="2:15" ht="38.1" customHeight="1" x14ac:dyDescent="0.3">
      <c r="B158" s="105"/>
      <c r="C158" s="15">
        <v>14</v>
      </c>
      <c r="D158" s="93"/>
      <c r="E158" s="94"/>
      <c r="F158" s="94"/>
      <c r="G158" s="94"/>
      <c r="H158" s="94"/>
      <c r="I158" s="94"/>
      <c r="J158" s="94"/>
      <c r="K158" s="94"/>
      <c r="L158" s="95"/>
      <c r="M158" s="4" t="str">
        <f t="shared" si="7"/>
        <v>0</v>
      </c>
      <c r="N158" s="6"/>
      <c r="O158" s="9"/>
    </row>
    <row r="159" spans="2:15" ht="38.1" customHeight="1" thickBot="1" x14ac:dyDescent="0.35">
      <c r="B159" s="106"/>
      <c r="C159" s="15">
        <v>15</v>
      </c>
      <c r="D159" s="93"/>
      <c r="E159" s="94"/>
      <c r="F159" s="94"/>
      <c r="G159" s="94"/>
      <c r="H159" s="94"/>
      <c r="I159" s="94"/>
      <c r="J159" s="94"/>
      <c r="K159" s="94"/>
      <c r="L159" s="95"/>
      <c r="M159" s="4" t="str">
        <f t="shared" si="7"/>
        <v>0</v>
      </c>
      <c r="N159" s="6"/>
      <c r="O159" s="9"/>
    </row>
    <row r="160" spans="2:15" x14ac:dyDescent="0.3">
      <c r="B160" s="33"/>
      <c r="C160" s="6"/>
      <c r="D160" s="17"/>
      <c r="E160" s="17"/>
      <c r="F160" s="17"/>
      <c r="G160" s="17"/>
      <c r="H160" s="17"/>
      <c r="I160" s="17"/>
      <c r="J160" s="17"/>
      <c r="K160" s="118" t="s">
        <v>42</v>
      </c>
      <c r="L160" s="118"/>
      <c r="M160" s="2">
        <f>SUM(M145:M159)</f>
        <v>0</v>
      </c>
      <c r="N160" s="17"/>
      <c r="O160" s="9"/>
    </row>
    <row r="161" spans="2:15" ht="15" thickBot="1" x14ac:dyDescent="0.35">
      <c r="C161" s="17"/>
      <c r="D161" s="17"/>
      <c r="E161" s="17"/>
      <c r="F161" s="17"/>
      <c r="G161" s="17"/>
      <c r="H161" s="17"/>
      <c r="I161" s="17"/>
      <c r="J161" s="17"/>
      <c r="K161" s="90" t="s">
        <v>22</v>
      </c>
      <c r="L161" s="91"/>
      <c r="M161" s="34">
        <f>IF(M160=0,0,IF(M160=1,10,IF(M160=2,20,IF(M160=3,30,IF(M160=4,40,IF(M160=5,50,IF(M160=6,60,IF(M160=7,70,IF(M160=8,80,IF(M160=9,90,IF(M160&gt;=10,100)))))))))))</f>
        <v>0</v>
      </c>
      <c r="N161" s="39"/>
      <c r="O161" s="9"/>
    </row>
    <row r="162" spans="2:15" x14ac:dyDescent="0.3">
      <c r="C162" s="17"/>
      <c r="D162" s="17"/>
      <c r="E162" s="17"/>
      <c r="F162" s="17"/>
      <c r="G162" s="17"/>
      <c r="H162" s="17"/>
      <c r="I162" s="17"/>
      <c r="J162" s="17"/>
      <c r="K162" s="40"/>
      <c r="L162" s="40"/>
      <c r="M162" s="39"/>
      <c r="N162" s="39"/>
      <c r="O162" s="9"/>
    </row>
    <row r="163" spans="2:15" ht="17.399999999999999" x14ac:dyDescent="0.3">
      <c r="B163" s="117" t="s">
        <v>35</v>
      </c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58"/>
      <c r="O163" s="9"/>
    </row>
    <row r="164" spans="2:15" x14ac:dyDescent="0.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9"/>
    </row>
    <row r="165" spans="2:15" ht="17.399999999999999" x14ac:dyDescent="0.3">
      <c r="B165" s="116" t="s">
        <v>103</v>
      </c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65"/>
      <c r="O165" s="9"/>
    </row>
    <row r="166" spans="2:15" ht="15" thickBot="1" x14ac:dyDescent="0.35">
      <c r="B166" s="16" t="s">
        <v>20</v>
      </c>
      <c r="C166" s="10" t="s">
        <v>19</v>
      </c>
      <c r="D166" s="101" t="s">
        <v>61</v>
      </c>
      <c r="E166" s="102"/>
      <c r="F166" s="102"/>
      <c r="G166" s="102"/>
      <c r="H166" s="102"/>
      <c r="I166" s="102"/>
      <c r="J166" s="102"/>
      <c r="K166" s="103"/>
      <c r="L166" s="101" t="s">
        <v>129</v>
      </c>
      <c r="M166" s="103"/>
      <c r="N166" s="62"/>
      <c r="O166" s="9"/>
    </row>
    <row r="167" spans="2:15" ht="24.9" customHeight="1" x14ac:dyDescent="0.3">
      <c r="B167" s="104" t="s">
        <v>73</v>
      </c>
      <c r="C167" s="37">
        <v>1</v>
      </c>
      <c r="D167" s="96"/>
      <c r="E167" s="96"/>
      <c r="F167" s="96"/>
      <c r="G167" s="96"/>
      <c r="H167" s="96"/>
      <c r="I167" s="96"/>
      <c r="J167" s="96"/>
      <c r="K167" s="96"/>
      <c r="L167" s="41"/>
      <c r="M167" s="2" t="str">
        <f>IF(L167="","0",L167)</f>
        <v>0</v>
      </c>
      <c r="N167" s="17"/>
      <c r="O167" s="9"/>
    </row>
    <row r="168" spans="2:15" ht="24.9" customHeight="1" x14ac:dyDescent="0.3">
      <c r="B168" s="105"/>
      <c r="C168" s="38">
        <v>2</v>
      </c>
      <c r="D168" s="107"/>
      <c r="E168" s="108"/>
      <c r="F168" s="108"/>
      <c r="G168" s="108"/>
      <c r="H168" s="108"/>
      <c r="I168" s="108"/>
      <c r="J168" s="108"/>
      <c r="K168" s="109"/>
      <c r="L168" s="42"/>
      <c r="M168" s="2" t="str">
        <f t="shared" ref="M168:M181" si="8">IF(L168="","0",L168)</f>
        <v>0</v>
      </c>
      <c r="N168" s="17"/>
      <c r="O168" s="9"/>
    </row>
    <row r="169" spans="2:15" ht="24.9" customHeight="1" x14ac:dyDescent="0.3">
      <c r="B169" s="105"/>
      <c r="C169" s="38">
        <v>3</v>
      </c>
      <c r="D169" s="93"/>
      <c r="E169" s="94"/>
      <c r="F169" s="94"/>
      <c r="G169" s="94"/>
      <c r="H169" s="94"/>
      <c r="I169" s="94"/>
      <c r="J169" s="94"/>
      <c r="K169" s="95"/>
      <c r="L169" s="41"/>
      <c r="M169" s="2" t="str">
        <f t="shared" si="8"/>
        <v>0</v>
      </c>
      <c r="N169" s="17"/>
      <c r="O169" s="9"/>
    </row>
    <row r="170" spans="2:15" ht="24.9" customHeight="1" x14ac:dyDescent="0.3">
      <c r="B170" s="105"/>
      <c r="C170" s="38">
        <v>4</v>
      </c>
      <c r="D170" s="93"/>
      <c r="E170" s="94"/>
      <c r="F170" s="94"/>
      <c r="G170" s="94"/>
      <c r="H170" s="94"/>
      <c r="I170" s="94"/>
      <c r="J170" s="94"/>
      <c r="K170" s="95"/>
      <c r="L170" s="41"/>
      <c r="M170" s="2" t="str">
        <f t="shared" si="8"/>
        <v>0</v>
      </c>
      <c r="N170" s="17"/>
      <c r="O170" s="9"/>
    </row>
    <row r="171" spans="2:15" ht="24.9" customHeight="1" x14ac:dyDescent="0.3">
      <c r="B171" s="105"/>
      <c r="C171" s="37">
        <v>5</v>
      </c>
      <c r="D171" s="93"/>
      <c r="E171" s="94"/>
      <c r="F171" s="94"/>
      <c r="G171" s="94"/>
      <c r="H171" s="94"/>
      <c r="I171" s="94"/>
      <c r="J171" s="94"/>
      <c r="K171" s="95"/>
      <c r="L171" s="41"/>
      <c r="M171" s="2" t="str">
        <f t="shared" si="8"/>
        <v>0</v>
      </c>
      <c r="N171" s="17"/>
      <c r="O171" s="9"/>
    </row>
    <row r="172" spans="2:15" ht="24.9" customHeight="1" x14ac:dyDescent="0.3">
      <c r="B172" s="105"/>
      <c r="C172" s="38">
        <v>6</v>
      </c>
      <c r="D172" s="93"/>
      <c r="E172" s="94"/>
      <c r="F172" s="94"/>
      <c r="G172" s="94"/>
      <c r="H172" s="94"/>
      <c r="I172" s="94"/>
      <c r="J172" s="94"/>
      <c r="K172" s="95"/>
      <c r="L172" s="41"/>
      <c r="M172" s="2" t="str">
        <f t="shared" si="8"/>
        <v>0</v>
      </c>
      <c r="N172" s="17"/>
      <c r="O172" s="9"/>
    </row>
    <row r="173" spans="2:15" ht="24.9" customHeight="1" x14ac:dyDescent="0.3">
      <c r="B173" s="105"/>
      <c r="C173" s="38">
        <v>7</v>
      </c>
      <c r="D173" s="93"/>
      <c r="E173" s="94"/>
      <c r="F173" s="94"/>
      <c r="G173" s="94"/>
      <c r="H173" s="94"/>
      <c r="I173" s="94"/>
      <c r="J173" s="94"/>
      <c r="K173" s="95"/>
      <c r="L173" s="41"/>
      <c r="M173" s="2" t="str">
        <f t="shared" si="8"/>
        <v>0</v>
      </c>
      <c r="N173" s="17"/>
      <c r="O173" s="9"/>
    </row>
    <row r="174" spans="2:15" ht="24.9" customHeight="1" x14ac:dyDescent="0.3">
      <c r="B174" s="105"/>
      <c r="C174" s="38">
        <v>8</v>
      </c>
      <c r="D174" s="93"/>
      <c r="E174" s="94"/>
      <c r="F174" s="94"/>
      <c r="G174" s="94"/>
      <c r="H174" s="94"/>
      <c r="I174" s="94"/>
      <c r="J174" s="94"/>
      <c r="K174" s="95"/>
      <c r="L174" s="41"/>
      <c r="M174" s="2" t="str">
        <f t="shared" si="8"/>
        <v>0</v>
      </c>
      <c r="N174" s="17"/>
      <c r="O174" s="9"/>
    </row>
    <row r="175" spans="2:15" ht="24.9" customHeight="1" x14ac:dyDescent="0.3">
      <c r="B175" s="105"/>
      <c r="C175" s="37">
        <v>9</v>
      </c>
      <c r="D175" s="93"/>
      <c r="E175" s="94"/>
      <c r="F175" s="94"/>
      <c r="G175" s="94"/>
      <c r="H175" s="94"/>
      <c r="I175" s="94"/>
      <c r="J175" s="94"/>
      <c r="K175" s="95"/>
      <c r="L175" s="41"/>
      <c r="M175" s="2" t="str">
        <f t="shared" si="8"/>
        <v>0</v>
      </c>
      <c r="N175" s="17"/>
      <c r="O175" s="9"/>
    </row>
    <row r="176" spans="2:15" ht="24.9" customHeight="1" x14ac:dyDescent="0.3">
      <c r="B176" s="105"/>
      <c r="C176" s="38">
        <v>10</v>
      </c>
      <c r="D176" s="93"/>
      <c r="E176" s="94"/>
      <c r="F176" s="94"/>
      <c r="G176" s="94"/>
      <c r="H176" s="94"/>
      <c r="I176" s="94"/>
      <c r="J176" s="94"/>
      <c r="K176" s="95"/>
      <c r="L176" s="41"/>
      <c r="M176" s="2" t="str">
        <f t="shared" si="8"/>
        <v>0</v>
      </c>
      <c r="N176" s="17"/>
      <c r="O176" s="9"/>
    </row>
    <row r="177" spans="1:16" ht="24.9" customHeight="1" x14ac:dyDescent="0.3">
      <c r="B177" s="105"/>
      <c r="C177" s="38">
        <v>11</v>
      </c>
      <c r="D177" s="93"/>
      <c r="E177" s="94"/>
      <c r="F177" s="94"/>
      <c r="G177" s="94"/>
      <c r="H177" s="94"/>
      <c r="I177" s="94"/>
      <c r="J177" s="94"/>
      <c r="K177" s="95"/>
      <c r="L177" s="41"/>
      <c r="M177" s="2" t="str">
        <f t="shared" si="8"/>
        <v>0</v>
      </c>
      <c r="N177" s="17"/>
      <c r="O177" s="9"/>
    </row>
    <row r="178" spans="1:16" ht="24.9" customHeight="1" x14ac:dyDescent="0.3">
      <c r="B178" s="105"/>
      <c r="C178" s="38">
        <v>12</v>
      </c>
      <c r="D178" s="93"/>
      <c r="E178" s="94"/>
      <c r="F178" s="94"/>
      <c r="G178" s="94"/>
      <c r="H178" s="94"/>
      <c r="I178" s="94"/>
      <c r="J178" s="94"/>
      <c r="K178" s="95"/>
      <c r="L178" s="41"/>
      <c r="M178" s="2" t="str">
        <f t="shared" si="8"/>
        <v>0</v>
      </c>
      <c r="N178" s="17"/>
      <c r="O178" s="9"/>
    </row>
    <row r="179" spans="1:16" ht="24.9" customHeight="1" x14ac:dyDescent="0.3">
      <c r="B179" s="105"/>
      <c r="C179" s="37">
        <v>13</v>
      </c>
      <c r="D179" s="93"/>
      <c r="E179" s="94"/>
      <c r="F179" s="94"/>
      <c r="G179" s="94"/>
      <c r="H179" s="94"/>
      <c r="I179" s="94"/>
      <c r="J179" s="94"/>
      <c r="K179" s="95"/>
      <c r="L179" s="41"/>
      <c r="M179" s="2" t="str">
        <f t="shared" si="8"/>
        <v>0</v>
      </c>
      <c r="N179" s="17"/>
      <c r="O179" s="9"/>
    </row>
    <row r="180" spans="1:16" ht="24.9" customHeight="1" x14ac:dyDescent="0.3">
      <c r="B180" s="105"/>
      <c r="C180" s="38">
        <v>14</v>
      </c>
      <c r="D180" s="93"/>
      <c r="E180" s="94"/>
      <c r="F180" s="94"/>
      <c r="G180" s="94"/>
      <c r="H180" s="94"/>
      <c r="I180" s="94"/>
      <c r="J180" s="94"/>
      <c r="K180" s="95"/>
      <c r="L180" s="41"/>
      <c r="M180" s="2" t="str">
        <f t="shared" si="8"/>
        <v>0</v>
      </c>
      <c r="N180" s="17"/>
      <c r="O180" s="9"/>
    </row>
    <row r="181" spans="1:16" ht="24.9" customHeight="1" thickBot="1" x14ac:dyDescent="0.35">
      <c r="B181" s="106"/>
      <c r="C181" s="38">
        <v>15</v>
      </c>
      <c r="D181" s="96"/>
      <c r="E181" s="96"/>
      <c r="F181" s="96"/>
      <c r="G181" s="96"/>
      <c r="H181" s="96"/>
      <c r="I181" s="96"/>
      <c r="J181" s="96"/>
      <c r="K181" s="96"/>
      <c r="L181" s="41"/>
      <c r="M181" s="2" t="str">
        <f t="shared" si="8"/>
        <v>0</v>
      </c>
      <c r="N181" s="17"/>
      <c r="O181" s="9"/>
    </row>
    <row r="182" spans="1:16" x14ac:dyDescent="0.3">
      <c r="B182" s="33"/>
      <c r="C182" s="6"/>
      <c r="D182" s="17"/>
      <c r="E182" s="17"/>
      <c r="F182" s="17"/>
      <c r="G182" s="17"/>
      <c r="H182" s="17"/>
      <c r="I182" s="17"/>
      <c r="J182" s="17"/>
      <c r="K182" s="97" t="s">
        <v>129</v>
      </c>
      <c r="L182" s="98"/>
      <c r="M182" s="2">
        <f>SUM(M167:M181)</f>
        <v>0</v>
      </c>
      <c r="N182" s="17"/>
      <c r="O182" s="9"/>
    </row>
    <row r="183" spans="1:16" ht="15" thickBot="1" x14ac:dyDescent="0.35">
      <c r="C183" s="17"/>
      <c r="D183" s="17"/>
      <c r="E183" s="17"/>
      <c r="F183" s="17"/>
      <c r="G183" s="17"/>
      <c r="H183" s="17"/>
      <c r="I183" s="17"/>
      <c r="J183" s="17"/>
      <c r="K183" s="90" t="s">
        <v>22</v>
      </c>
      <c r="L183" s="91"/>
      <c r="M183" s="34">
        <f>IF(M182&lt;34,M182*3,100)</f>
        <v>0</v>
      </c>
      <c r="N183" s="39"/>
      <c r="O183" s="9"/>
    </row>
    <row r="184" spans="1:16" x14ac:dyDescent="0.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9"/>
    </row>
    <row r="185" spans="1:16" x14ac:dyDescent="0.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9"/>
    </row>
    <row r="186" spans="1:16" ht="17.399999999999999" x14ac:dyDescent="0.3">
      <c r="B186" s="116" t="s">
        <v>104</v>
      </c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65"/>
      <c r="O186" s="18"/>
      <c r="P186" s="19"/>
    </row>
    <row r="187" spans="1:16" ht="15" thickBot="1" x14ac:dyDescent="0.35">
      <c r="B187" s="16" t="s">
        <v>20</v>
      </c>
      <c r="C187" s="10" t="s">
        <v>19</v>
      </c>
      <c r="D187" s="101" t="s">
        <v>61</v>
      </c>
      <c r="E187" s="102"/>
      <c r="F187" s="102"/>
      <c r="G187" s="102"/>
      <c r="H187" s="102"/>
      <c r="I187" s="102"/>
      <c r="J187" s="102"/>
      <c r="K187" s="103"/>
      <c r="L187" s="101" t="s">
        <v>76</v>
      </c>
      <c r="M187" s="103"/>
      <c r="N187" s="62"/>
      <c r="O187" s="18"/>
      <c r="P187" s="19"/>
    </row>
    <row r="188" spans="1:16" ht="24.9" customHeight="1" x14ac:dyDescent="0.3">
      <c r="B188" s="104" t="s">
        <v>74</v>
      </c>
      <c r="C188" s="14">
        <v>1</v>
      </c>
      <c r="D188" s="93"/>
      <c r="E188" s="94"/>
      <c r="F188" s="94"/>
      <c r="G188" s="94"/>
      <c r="H188" s="94"/>
      <c r="I188" s="94"/>
      <c r="J188" s="94"/>
      <c r="K188" s="95"/>
      <c r="L188" s="11"/>
      <c r="M188" s="12" t="str">
        <f>IF(L188="","0",L188)</f>
        <v>0</v>
      </c>
      <c r="N188" s="66"/>
      <c r="O188" s="18"/>
      <c r="P188" s="19"/>
    </row>
    <row r="189" spans="1:16" s="8" customFormat="1" ht="24.9" customHeight="1" x14ac:dyDescent="0.3">
      <c r="A189" s="9"/>
      <c r="B189" s="105"/>
      <c r="C189" s="15">
        <v>2</v>
      </c>
      <c r="D189" s="93"/>
      <c r="E189" s="94"/>
      <c r="F189" s="94"/>
      <c r="G189" s="94"/>
      <c r="H189" s="94"/>
      <c r="I189" s="94"/>
      <c r="J189" s="94"/>
      <c r="K189" s="95"/>
      <c r="L189" s="11"/>
      <c r="M189" s="12" t="str">
        <f t="shared" ref="M189:M202" si="9">IF(L189="","0",L189)</f>
        <v>0</v>
      </c>
      <c r="N189" s="66"/>
      <c r="O189" s="9" t="s">
        <v>77</v>
      </c>
      <c r="P189" s="9" t="s">
        <v>78</v>
      </c>
    </row>
    <row r="190" spans="1:16" s="8" customFormat="1" ht="24.9" customHeight="1" x14ac:dyDescent="0.3">
      <c r="A190" s="9"/>
      <c r="B190" s="105"/>
      <c r="C190" s="15">
        <v>3</v>
      </c>
      <c r="D190" s="93"/>
      <c r="E190" s="94"/>
      <c r="F190" s="94"/>
      <c r="G190" s="94"/>
      <c r="H190" s="94"/>
      <c r="I190" s="94"/>
      <c r="J190" s="94"/>
      <c r="K190" s="95"/>
      <c r="L190" s="11"/>
      <c r="M190" s="12" t="str">
        <f t="shared" si="9"/>
        <v>0</v>
      </c>
      <c r="N190" s="66"/>
      <c r="O190" s="20">
        <v>500</v>
      </c>
      <c r="P190" s="21">
        <v>100</v>
      </c>
    </row>
    <row r="191" spans="1:16" s="8" customFormat="1" ht="24.9" customHeight="1" x14ac:dyDescent="0.3">
      <c r="A191" s="9"/>
      <c r="B191" s="105"/>
      <c r="C191" s="15">
        <v>4</v>
      </c>
      <c r="D191" s="93"/>
      <c r="E191" s="94"/>
      <c r="F191" s="94"/>
      <c r="G191" s="94"/>
      <c r="H191" s="94"/>
      <c r="I191" s="94"/>
      <c r="J191" s="94"/>
      <c r="K191" s="95"/>
      <c r="L191" s="11"/>
      <c r="M191" s="12" t="str">
        <f t="shared" si="9"/>
        <v>0</v>
      </c>
      <c r="N191" s="66"/>
      <c r="O191" s="21">
        <v>400</v>
      </c>
      <c r="P191" s="21">
        <v>80</v>
      </c>
    </row>
    <row r="192" spans="1:16" s="8" customFormat="1" ht="24.9" customHeight="1" x14ac:dyDescent="0.3">
      <c r="A192" s="9"/>
      <c r="B192" s="105"/>
      <c r="C192" s="15">
        <v>5</v>
      </c>
      <c r="D192" s="93"/>
      <c r="E192" s="94"/>
      <c r="F192" s="94"/>
      <c r="G192" s="94"/>
      <c r="H192" s="94"/>
      <c r="I192" s="94"/>
      <c r="J192" s="94"/>
      <c r="K192" s="95"/>
      <c r="L192" s="11"/>
      <c r="M192" s="12" t="str">
        <f t="shared" si="9"/>
        <v>0</v>
      </c>
      <c r="N192" s="66"/>
      <c r="O192" s="21">
        <v>200</v>
      </c>
      <c r="P192" s="21">
        <v>40</v>
      </c>
    </row>
    <row r="193" spans="1:16" s="8" customFormat="1" ht="24.9" customHeight="1" x14ac:dyDescent="0.3">
      <c r="A193" s="9"/>
      <c r="B193" s="105"/>
      <c r="C193" s="15">
        <v>6</v>
      </c>
      <c r="D193" s="113"/>
      <c r="E193" s="114"/>
      <c r="F193" s="114"/>
      <c r="G193" s="114"/>
      <c r="H193" s="114"/>
      <c r="I193" s="114"/>
      <c r="J193" s="114"/>
      <c r="K193" s="115"/>
      <c r="L193" s="11"/>
      <c r="M193" s="12" t="str">
        <f t="shared" si="9"/>
        <v>0</v>
      </c>
      <c r="N193" s="66"/>
      <c r="O193" s="21">
        <v>60</v>
      </c>
      <c r="P193" s="21">
        <v>20</v>
      </c>
    </row>
    <row r="194" spans="1:16" s="8" customFormat="1" ht="24.9" customHeight="1" x14ac:dyDescent="0.3">
      <c r="A194" s="9"/>
      <c r="B194" s="105"/>
      <c r="C194" s="15">
        <v>7</v>
      </c>
      <c r="D194" s="107"/>
      <c r="E194" s="108"/>
      <c r="F194" s="108"/>
      <c r="G194" s="108"/>
      <c r="H194" s="108"/>
      <c r="I194" s="108"/>
      <c r="J194" s="108"/>
      <c r="K194" s="109"/>
      <c r="L194" s="11"/>
      <c r="M194" s="12" t="str">
        <f t="shared" si="9"/>
        <v>0</v>
      </c>
      <c r="N194" s="66"/>
      <c r="O194" s="21">
        <v>40</v>
      </c>
      <c r="P194" s="21">
        <v>20</v>
      </c>
    </row>
    <row r="195" spans="1:16" s="8" customFormat="1" ht="24.9" customHeight="1" x14ac:dyDescent="0.3">
      <c r="A195" s="9"/>
      <c r="B195" s="105"/>
      <c r="C195" s="15">
        <v>8</v>
      </c>
      <c r="D195" s="93"/>
      <c r="E195" s="94"/>
      <c r="F195" s="94"/>
      <c r="G195" s="94"/>
      <c r="H195" s="94"/>
      <c r="I195" s="94"/>
      <c r="J195" s="94"/>
      <c r="K195" s="95"/>
      <c r="L195" s="11"/>
      <c r="M195" s="12" t="str">
        <f t="shared" si="9"/>
        <v>0</v>
      </c>
      <c r="N195" s="66"/>
      <c r="O195" s="9">
        <v>0</v>
      </c>
      <c r="P195" s="9">
        <v>0</v>
      </c>
    </row>
    <row r="196" spans="1:16" ht="24.9" customHeight="1" x14ac:dyDescent="0.3">
      <c r="B196" s="105"/>
      <c r="C196" s="15">
        <v>9</v>
      </c>
      <c r="D196" s="93"/>
      <c r="E196" s="94"/>
      <c r="F196" s="94"/>
      <c r="G196" s="94"/>
      <c r="H196" s="94"/>
      <c r="I196" s="94"/>
      <c r="J196" s="94"/>
      <c r="K196" s="95"/>
      <c r="L196" s="11"/>
      <c r="M196" s="12" t="str">
        <f t="shared" si="9"/>
        <v>0</v>
      </c>
      <c r="N196" s="66"/>
      <c r="O196" s="9"/>
    </row>
    <row r="197" spans="1:16" ht="24.9" customHeight="1" x14ac:dyDescent="0.3">
      <c r="B197" s="105"/>
      <c r="C197" s="15">
        <v>10</v>
      </c>
      <c r="D197" s="107"/>
      <c r="E197" s="108"/>
      <c r="F197" s="108"/>
      <c r="G197" s="108"/>
      <c r="H197" s="108"/>
      <c r="I197" s="108"/>
      <c r="J197" s="108"/>
      <c r="K197" s="109"/>
      <c r="L197" s="11"/>
      <c r="M197" s="12" t="str">
        <f t="shared" si="9"/>
        <v>0</v>
      </c>
      <c r="N197" s="66"/>
      <c r="O197" s="9"/>
    </row>
    <row r="198" spans="1:16" ht="24.9" customHeight="1" x14ac:dyDescent="0.3">
      <c r="B198" s="105"/>
      <c r="C198" s="15">
        <v>11</v>
      </c>
      <c r="D198" s="93"/>
      <c r="E198" s="94"/>
      <c r="F198" s="94"/>
      <c r="G198" s="94"/>
      <c r="H198" s="94"/>
      <c r="I198" s="94"/>
      <c r="J198" s="94"/>
      <c r="K198" s="95"/>
      <c r="L198" s="11"/>
      <c r="M198" s="12" t="str">
        <f t="shared" si="9"/>
        <v>0</v>
      </c>
      <c r="N198" s="66"/>
      <c r="O198" s="9"/>
    </row>
    <row r="199" spans="1:16" ht="24.9" customHeight="1" x14ac:dyDescent="0.3">
      <c r="B199" s="105"/>
      <c r="C199" s="15">
        <v>12</v>
      </c>
      <c r="D199" s="93"/>
      <c r="E199" s="94"/>
      <c r="F199" s="94"/>
      <c r="G199" s="94"/>
      <c r="H199" s="94"/>
      <c r="I199" s="94"/>
      <c r="J199" s="94"/>
      <c r="K199" s="95"/>
      <c r="L199" s="11"/>
      <c r="M199" s="12" t="str">
        <f t="shared" si="9"/>
        <v>0</v>
      </c>
      <c r="N199" s="66"/>
      <c r="O199" s="9"/>
    </row>
    <row r="200" spans="1:16" ht="24.9" customHeight="1" x14ac:dyDescent="0.3">
      <c r="B200" s="105"/>
      <c r="C200" s="15">
        <v>13</v>
      </c>
      <c r="D200" s="107"/>
      <c r="E200" s="108"/>
      <c r="F200" s="108"/>
      <c r="G200" s="108"/>
      <c r="H200" s="108"/>
      <c r="I200" s="108"/>
      <c r="J200" s="108"/>
      <c r="K200" s="109"/>
      <c r="L200" s="11"/>
      <c r="M200" s="12" t="str">
        <f t="shared" si="9"/>
        <v>0</v>
      </c>
      <c r="N200" s="66"/>
      <c r="O200" s="9"/>
    </row>
    <row r="201" spans="1:16" ht="24.9" customHeight="1" x14ac:dyDescent="0.3">
      <c r="B201" s="105"/>
      <c r="C201" s="15">
        <v>14</v>
      </c>
      <c r="D201" s="93"/>
      <c r="E201" s="94"/>
      <c r="F201" s="94"/>
      <c r="G201" s="94"/>
      <c r="H201" s="94"/>
      <c r="I201" s="94"/>
      <c r="J201" s="94"/>
      <c r="K201" s="95"/>
      <c r="L201" s="11"/>
      <c r="M201" s="12" t="str">
        <f t="shared" si="9"/>
        <v>0</v>
      </c>
      <c r="N201" s="66"/>
      <c r="O201" s="9"/>
    </row>
    <row r="202" spans="1:16" ht="24.9" customHeight="1" thickBot="1" x14ac:dyDescent="0.35">
      <c r="B202" s="106"/>
      <c r="C202" s="15">
        <v>15</v>
      </c>
      <c r="D202" s="93"/>
      <c r="E202" s="94"/>
      <c r="F202" s="94"/>
      <c r="G202" s="94"/>
      <c r="H202" s="94"/>
      <c r="I202" s="94"/>
      <c r="J202" s="94"/>
      <c r="K202" s="95"/>
      <c r="L202" s="11"/>
      <c r="M202" s="12" t="str">
        <f t="shared" si="9"/>
        <v>0</v>
      </c>
      <c r="N202" s="66"/>
      <c r="O202" s="9"/>
    </row>
    <row r="203" spans="1:16" ht="15" thickBot="1" x14ac:dyDescent="0.35">
      <c r="C203" s="6"/>
      <c r="D203" s="7"/>
      <c r="E203" s="7"/>
      <c r="F203" s="7"/>
      <c r="G203" s="7"/>
      <c r="H203" s="7"/>
      <c r="I203" s="7"/>
      <c r="J203" s="7"/>
      <c r="K203" s="111" t="s">
        <v>76</v>
      </c>
      <c r="L203" s="112"/>
      <c r="M203" s="13">
        <f>SUM(M188:M202)</f>
        <v>0</v>
      </c>
      <c r="N203" s="64"/>
      <c r="O203" s="9"/>
    </row>
    <row r="204" spans="1:16" ht="15" thickBot="1" x14ac:dyDescent="0.35">
      <c r="C204" s="6"/>
      <c r="D204" s="7"/>
      <c r="E204" s="7"/>
      <c r="F204" s="7"/>
      <c r="G204" s="7"/>
      <c r="H204" s="7"/>
      <c r="I204" s="7"/>
      <c r="J204" s="7"/>
      <c r="K204" s="90" t="s">
        <v>22</v>
      </c>
      <c r="L204" s="91"/>
      <c r="M204" s="22">
        <f>IF(M203&lt;40,0,IF(M203&gt;=O190,100,IF(M203&gt;O191,(M203-O190)*(P191-P190)/(O191-O190)+P190,IF(M203&gt;O192,(M203-O191)*(P192-P191)/(O192-O191)+P191,IF(M203&gt;O193,(M203-O192)*(P193-P192)/(O193-O192)+P192,IF(M203&gt;O194,(M203-O193)*(P194-P193)/(O194-O193)+P193,IF(M203&gt;O195,(M203-O194)*(P195-P194)/(O195-O194)+P194,0)))))))</f>
        <v>0</v>
      </c>
      <c r="N204" s="39"/>
      <c r="O204" s="9"/>
    </row>
    <row r="205" spans="1:16" x14ac:dyDescent="0.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9"/>
    </row>
    <row r="206" spans="1:16" ht="17.399999999999999" x14ac:dyDescent="0.3">
      <c r="B206" s="110" t="s">
        <v>79</v>
      </c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59"/>
      <c r="O206" s="9"/>
    </row>
    <row r="207" spans="1:16" x14ac:dyDescent="0.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9"/>
    </row>
    <row r="208" spans="1:16" ht="17.399999999999999" x14ac:dyDescent="0.3">
      <c r="B208" s="100" t="s">
        <v>105</v>
      </c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61"/>
      <c r="O208" s="9"/>
    </row>
    <row r="209" spans="2:15" ht="15" customHeight="1" thickBot="1" x14ac:dyDescent="0.35">
      <c r="B209" s="16" t="s">
        <v>20</v>
      </c>
      <c r="C209" s="10" t="s">
        <v>19</v>
      </c>
      <c r="D209" s="101" t="s">
        <v>61</v>
      </c>
      <c r="E209" s="102"/>
      <c r="F209" s="102"/>
      <c r="G209" s="102"/>
      <c r="H209" s="102"/>
      <c r="I209" s="102"/>
      <c r="J209" s="102"/>
      <c r="K209" s="103"/>
      <c r="L209" s="68" t="s">
        <v>129</v>
      </c>
      <c r="M209" s="69" t="s">
        <v>130</v>
      </c>
      <c r="N209" s="3" t="s">
        <v>131</v>
      </c>
      <c r="O209" s="9"/>
    </row>
    <row r="210" spans="2:15" ht="24.9" customHeight="1" x14ac:dyDescent="0.3">
      <c r="B210" s="104" t="s">
        <v>75</v>
      </c>
      <c r="C210" s="37">
        <v>1</v>
      </c>
      <c r="D210" s="96"/>
      <c r="E210" s="96"/>
      <c r="F210" s="96"/>
      <c r="G210" s="96"/>
      <c r="H210" s="96"/>
      <c r="I210" s="96"/>
      <c r="J210" s="96"/>
      <c r="K210" s="96"/>
      <c r="L210" s="41"/>
      <c r="M210" s="2">
        <f>IF(N210="selecione",0,IF(N210="Autônomo",L210,L210*2))</f>
        <v>0</v>
      </c>
      <c r="N210" s="11" t="s">
        <v>126</v>
      </c>
      <c r="O210" s="9"/>
    </row>
    <row r="211" spans="2:15" ht="24.9" customHeight="1" x14ac:dyDescent="0.3">
      <c r="B211" s="105"/>
      <c r="C211" s="38">
        <v>2</v>
      </c>
      <c r="D211" s="107"/>
      <c r="E211" s="108"/>
      <c r="F211" s="108"/>
      <c r="G211" s="108"/>
      <c r="H211" s="108"/>
      <c r="I211" s="108"/>
      <c r="J211" s="108"/>
      <c r="K211" s="109"/>
      <c r="L211" s="42"/>
      <c r="M211" s="2">
        <f t="shared" ref="M211:M224" si="10">IF(N211="selecione",0,IF(N211="Autônomo",L211,L211*2))</f>
        <v>0</v>
      </c>
      <c r="N211" s="4" t="s">
        <v>126</v>
      </c>
      <c r="O211" s="9"/>
    </row>
    <row r="212" spans="2:15" ht="24.9" customHeight="1" x14ac:dyDescent="0.3">
      <c r="B212" s="105"/>
      <c r="C212" s="38">
        <v>3</v>
      </c>
      <c r="D212" s="93"/>
      <c r="E212" s="94"/>
      <c r="F212" s="94"/>
      <c r="G212" s="94"/>
      <c r="H212" s="94"/>
      <c r="I212" s="94"/>
      <c r="J212" s="94"/>
      <c r="K212" s="95"/>
      <c r="L212" s="41"/>
      <c r="M212" s="2">
        <f t="shared" si="10"/>
        <v>0</v>
      </c>
      <c r="N212" s="2" t="s">
        <v>126</v>
      </c>
      <c r="O212" s="9"/>
    </row>
    <row r="213" spans="2:15" ht="24.9" customHeight="1" x14ac:dyDescent="0.3">
      <c r="B213" s="105"/>
      <c r="C213" s="38">
        <v>4</v>
      </c>
      <c r="D213" s="93"/>
      <c r="E213" s="94"/>
      <c r="F213" s="94"/>
      <c r="G213" s="94"/>
      <c r="H213" s="94"/>
      <c r="I213" s="94"/>
      <c r="J213" s="94"/>
      <c r="K213" s="95"/>
      <c r="L213" s="41"/>
      <c r="M213" s="2">
        <f t="shared" si="10"/>
        <v>0</v>
      </c>
      <c r="N213" s="2" t="s">
        <v>126</v>
      </c>
      <c r="O213" s="9"/>
    </row>
    <row r="214" spans="2:15" ht="24.9" customHeight="1" x14ac:dyDescent="0.3">
      <c r="B214" s="105"/>
      <c r="C214" s="37">
        <v>5</v>
      </c>
      <c r="D214" s="93"/>
      <c r="E214" s="94"/>
      <c r="F214" s="94"/>
      <c r="G214" s="94"/>
      <c r="H214" s="94"/>
      <c r="I214" s="94"/>
      <c r="J214" s="94"/>
      <c r="K214" s="95"/>
      <c r="L214" s="41"/>
      <c r="M214" s="2">
        <f t="shared" si="10"/>
        <v>0</v>
      </c>
      <c r="N214" s="2" t="s">
        <v>126</v>
      </c>
      <c r="O214" s="9"/>
    </row>
    <row r="215" spans="2:15" ht="24.9" customHeight="1" x14ac:dyDescent="0.3">
      <c r="B215" s="105"/>
      <c r="C215" s="38">
        <v>6</v>
      </c>
      <c r="D215" s="93"/>
      <c r="E215" s="94"/>
      <c r="F215" s="94"/>
      <c r="G215" s="94"/>
      <c r="H215" s="94"/>
      <c r="I215" s="94"/>
      <c r="J215" s="94"/>
      <c r="K215" s="95"/>
      <c r="L215" s="41"/>
      <c r="M215" s="2">
        <f t="shared" si="10"/>
        <v>0</v>
      </c>
      <c r="N215" s="2" t="s">
        <v>126</v>
      </c>
      <c r="O215" s="9"/>
    </row>
    <row r="216" spans="2:15" ht="24.9" customHeight="1" x14ac:dyDescent="0.3">
      <c r="B216" s="105"/>
      <c r="C216" s="38">
        <v>7</v>
      </c>
      <c r="D216" s="93"/>
      <c r="E216" s="94"/>
      <c r="F216" s="94"/>
      <c r="G216" s="94"/>
      <c r="H216" s="94"/>
      <c r="I216" s="94"/>
      <c r="J216" s="94"/>
      <c r="K216" s="95"/>
      <c r="L216" s="41"/>
      <c r="M216" s="2">
        <f t="shared" si="10"/>
        <v>0</v>
      </c>
      <c r="N216" s="2" t="s">
        <v>126</v>
      </c>
      <c r="O216" s="9"/>
    </row>
    <row r="217" spans="2:15" ht="24.9" customHeight="1" x14ac:dyDescent="0.3">
      <c r="B217" s="105"/>
      <c r="C217" s="38">
        <v>8</v>
      </c>
      <c r="D217" s="93"/>
      <c r="E217" s="94"/>
      <c r="F217" s="94"/>
      <c r="G217" s="94"/>
      <c r="H217" s="94"/>
      <c r="I217" s="94"/>
      <c r="J217" s="94"/>
      <c r="K217" s="95"/>
      <c r="L217" s="41"/>
      <c r="M217" s="2">
        <f t="shared" si="10"/>
        <v>0</v>
      </c>
      <c r="N217" s="2" t="s">
        <v>126</v>
      </c>
      <c r="O217" s="9"/>
    </row>
    <row r="218" spans="2:15" ht="24.9" customHeight="1" x14ac:dyDescent="0.3">
      <c r="B218" s="105"/>
      <c r="C218" s="37">
        <v>9</v>
      </c>
      <c r="D218" s="93"/>
      <c r="E218" s="94"/>
      <c r="F218" s="94"/>
      <c r="G218" s="94"/>
      <c r="H218" s="94"/>
      <c r="I218" s="94"/>
      <c r="J218" s="94"/>
      <c r="K218" s="95"/>
      <c r="L218" s="41"/>
      <c r="M218" s="2">
        <f t="shared" si="10"/>
        <v>0</v>
      </c>
      <c r="N218" s="2" t="s">
        <v>126</v>
      </c>
      <c r="O218" s="9"/>
    </row>
    <row r="219" spans="2:15" ht="24.9" customHeight="1" x14ac:dyDescent="0.3">
      <c r="B219" s="105"/>
      <c r="C219" s="38">
        <v>10</v>
      </c>
      <c r="D219" s="93"/>
      <c r="E219" s="94"/>
      <c r="F219" s="94"/>
      <c r="G219" s="94"/>
      <c r="H219" s="94"/>
      <c r="I219" s="94"/>
      <c r="J219" s="94"/>
      <c r="K219" s="95"/>
      <c r="L219" s="41"/>
      <c r="M219" s="2">
        <f t="shared" si="10"/>
        <v>0</v>
      </c>
      <c r="N219" s="2" t="s">
        <v>126</v>
      </c>
      <c r="O219" s="9"/>
    </row>
    <row r="220" spans="2:15" ht="24.9" customHeight="1" x14ac:dyDescent="0.3">
      <c r="B220" s="105"/>
      <c r="C220" s="38">
        <v>11</v>
      </c>
      <c r="D220" s="93"/>
      <c r="E220" s="94"/>
      <c r="F220" s="94"/>
      <c r="G220" s="94"/>
      <c r="H220" s="94"/>
      <c r="I220" s="94"/>
      <c r="J220" s="94"/>
      <c r="K220" s="95"/>
      <c r="L220" s="41"/>
      <c r="M220" s="2">
        <f t="shared" si="10"/>
        <v>0</v>
      </c>
      <c r="N220" s="2" t="s">
        <v>126</v>
      </c>
      <c r="O220" s="9"/>
    </row>
    <row r="221" spans="2:15" ht="24.9" customHeight="1" x14ac:dyDescent="0.3">
      <c r="B221" s="105"/>
      <c r="C221" s="38">
        <v>12</v>
      </c>
      <c r="D221" s="93"/>
      <c r="E221" s="94"/>
      <c r="F221" s="94"/>
      <c r="G221" s="94"/>
      <c r="H221" s="94"/>
      <c r="I221" s="94"/>
      <c r="J221" s="94"/>
      <c r="K221" s="95"/>
      <c r="L221" s="41"/>
      <c r="M221" s="2">
        <f t="shared" si="10"/>
        <v>0</v>
      </c>
      <c r="N221" s="2" t="s">
        <v>126</v>
      </c>
      <c r="O221" s="9"/>
    </row>
    <row r="222" spans="2:15" ht="24.9" customHeight="1" x14ac:dyDescent="0.3">
      <c r="B222" s="105"/>
      <c r="C222" s="37">
        <v>13</v>
      </c>
      <c r="D222" s="93"/>
      <c r="E222" s="94"/>
      <c r="F222" s="94"/>
      <c r="G222" s="94"/>
      <c r="H222" s="94"/>
      <c r="I222" s="94"/>
      <c r="J222" s="94"/>
      <c r="K222" s="95"/>
      <c r="L222" s="41"/>
      <c r="M222" s="2">
        <f t="shared" si="10"/>
        <v>0</v>
      </c>
      <c r="N222" s="2" t="s">
        <v>126</v>
      </c>
      <c r="O222" s="9"/>
    </row>
    <row r="223" spans="2:15" ht="24.9" customHeight="1" x14ac:dyDescent="0.3">
      <c r="B223" s="105"/>
      <c r="C223" s="38">
        <v>14</v>
      </c>
      <c r="D223" s="93"/>
      <c r="E223" s="94"/>
      <c r="F223" s="94"/>
      <c r="G223" s="94"/>
      <c r="H223" s="94"/>
      <c r="I223" s="94"/>
      <c r="J223" s="94"/>
      <c r="K223" s="95"/>
      <c r="L223" s="41"/>
      <c r="M223" s="2">
        <f t="shared" si="10"/>
        <v>0</v>
      </c>
      <c r="N223" s="2" t="s">
        <v>126</v>
      </c>
      <c r="O223" s="9"/>
    </row>
    <row r="224" spans="2:15" ht="24.9" customHeight="1" thickBot="1" x14ac:dyDescent="0.35">
      <c r="B224" s="106"/>
      <c r="C224" s="38">
        <v>15</v>
      </c>
      <c r="D224" s="96"/>
      <c r="E224" s="96"/>
      <c r="F224" s="96"/>
      <c r="G224" s="96"/>
      <c r="H224" s="96"/>
      <c r="I224" s="96"/>
      <c r="J224" s="96"/>
      <c r="K224" s="96"/>
      <c r="L224" s="41"/>
      <c r="M224" s="2">
        <f t="shared" si="10"/>
        <v>0</v>
      </c>
      <c r="N224" s="2" t="s">
        <v>126</v>
      </c>
      <c r="O224" s="9"/>
    </row>
    <row r="225" spans="2:15" hidden="1" x14ac:dyDescent="0.3">
      <c r="B225" s="33"/>
      <c r="C225" s="6"/>
      <c r="D225" s="17"/>
      <c r="E225" s="17"/>
      <c r="F225" s="17"/>
      <c r="G225" s="17"/>
      <c r="H225" s="17"/>
      <c r="I225" s="17"/>
      <c r="J225" s="17"/>
      <c r="K225" s="97" t="s">
        <v>62</v>
      </c>
      <c r="L225" s="98"/>
      <c r="M225" s="2">
        <f>SUM(M210:M224)</f>
        <v>0</v>
      </c>
      <c r="N225" s="17"/>
      <c r="O225" s="9"/>
    </row>
    <row r="226" spans="2:15" ht="15" thickBot="1" x14ac:dyDescent="0.35">
      <c r="C226" s="17"/>
      <c r="D226" s="17"/>
      <c r="E226" s="17"/>
      <c r="F226" s="17"/>
      <c r="G226" s="17"/>
      <c r="H226" s="17"/>
      <c r="I226" s="17"/>
      <c r="J226" s="17"/>
      <c r="K226" s="90" t="s">
        <v>22</v>
      </c>
      <c r="L226" s="91"/>
      <c r="M226" s="34">
        <f>IF(M225&gt;=100,100,M225)</f>
        <v>0</v>
      </c>
      <c r="N226" s="39"/>
      <c r="O226" s="9"/>
    </row>
    <row r="227" spans="2:15" x14ac:dyDescent="0.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9"/>
    </row>
    <row r="228" spans="2:15" ht="17.399999999999999" x14ac:dyDescent="0.3">
      <c r="B228" s="100" t="s">
        <v>106</v>
      </c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67"/>
      <c r="O228" s="9"/>
    </row>
    <row r="229" spans="2:15" ht="15" thickBot="1" x14ac:dyDescent="0.35">
      <c r="B229" s="16" t="s">
        <v>20</v>
      </c>
      <c r="C229" s="10" t="s">
        <v>19</v>
      </c>
      <c r="D229" s="101" t="s">
        <v>61</v>
      </c>
      <c r="E229" s="102"/>
      <c r="F229" s="102"/>
      <c r="G229" s="102"/>
      <c r="H229" s="102"/>
      <c r="I229" s="102"/>
      <c r="J229" s="102"/>
      <c r="K229" s="103"/>
      <c r="L229" s="68" t="s">
        <v>129</v>
      </c>
      <c r="M229" s="69" t="s">
        <v>130</v>
      </c>
      <c r="N229" s="3" t="s">
        <v>131</v>
      </c>
      <c r="O229" s="9" t="s">
        <v>126</v>
      </c>
    </row>
    <row r="230" spans="2:15" ht="24.9" customHeight="1" x14ac:dyDescent="0.3">
      <c r="B230" s="104" t="s">
        <v>64</v>
      </c>
      <c r="C230" s="37">
        <v>1</v>
      </c>
      <c r="D230" s="96"/>
      <c r="E230" s="96"/>
      <c r="F230" s="96"/>
      <c r="G230" s="96"/>
      <c r="H230" s="96"/>
      <c r="I230" s="96"/>
      <c r="J230" s="96"/>
      <c r="K230" s="96"/>
      <c r="L230" s="41"/>
      <c r="M230" s="2">
        <f>IF(N230="selecione",0,IF(N230="Autônomo",L230,L230*2))</f>
        <v>0</v>
      </c>
      <c r="N230" s="11" t="s">
        <v>126</v>
      </c>
      <c r="O230" s="9" t="s">
        <v>127</v>
      </c>
    </row>
    <row r="231" spans="2:15" ht="24.9" customHeight="1" x14ac:dyDescent="0.3">
      <c r="B231" s="105"/>
      <c r="C231" s="38">
        <v>2</v>
      </c>
      <c r="D231" s="107"/>
      <c r="E231" s="108"/>
      <c r="F231" s="108"/>
      <c r="G231" s="108"/>
      <c r="H231" s="108"/>
      <c r="I231" s="108"/>
      <c r="J231" s="108"/>
      <c r="K231" s="109"/>
      <c r="L231" s="42"/>
      <c r="M231" s="2">
        <f t="shared" ref="M231:M244" si="11">IF(N231="selecione",0,IF(N231="Autônomo",L231,L231*2))</f>
        <v>0</v>
      </c>
      <c r="N231" s="4" t="s">
        <v>126</v>
      </c>
      <c r="O231" s="9" t="s">
        <v>128</v>
      </c>
    </row>
    <row r="232" spans="2:15" ht="24.9" customHeight="1" x14ac:dyDescent="0.3">
      <c r="B232" s="105"/>
      <c r="C232" s="38">
        <v>3</v>
      </c>
      <c r="D232" s="93"/>
      <c r="E232" s="94"/>
      <c r="F232" s="94"/>
      <c r="G232" s="94"/>
      <c r="H232" s="94"/>
      <c r="I232" s="94"/>
      <c r="J232" s="94"/>
      <c r="K232" s="95"/>
      <c r="L232" s="41"/>
      <c r="M232" s="2">
        <f t="shared" si="11"/>
        <v>0</v>
      </c>
      <c r="N232" s="2" t="s">
        <v>126</v>
      </c>
      <c r="O232" s="9"/>
    </row>
    <row r="233" spans="2:15" ht="24.9" customHeight="1" x14ac:dyDescent="0.3">
      <c r="B233" s="105"/>
      <c r="C233" s="38">
        <v>4</v>
      </c>
      <c r="D233" s="93"/>
      <c r="E233" s="94"/>
      <c r="F233" s="94"/>
      <c r="G233" s="94"/>
      <c r="H233" s="94"/>
      <c r="I233" s="94"/>
      <c r="J233" s="94"/>
      <c r="K233" s="95"/>
      <c r="L233" s="41"/>
      <c r="M233" s="2">
        <f t="shared" si="11"/>
        <v>0</v>
      </c>
      <c r="N233" s="2" t="s">
        <v>126</v>
      </c>
      <c r="O233" s="9"/>
    </row>
    <row r="234" spans="2:15" ht="24.9" customHeight="1" x14ac:dyDescent="0.3">
      <c r="B234" s="105"/>
      <c r="C234" s="37">
        <v>5</v>
      </c>
      <c r="D234" s="93"/>
      <c r="E234" s="94"/>
      <c r="F234" s="94"/>
      <c r="G234" s="94"/>
      <c r="H234" s="94"/>
      <c r="I234" s="94"/>
      <c r="J234" s="94"/>
      <c r="K234" s="95"/>
      <c r="L234" s="41"/>
      <c r="M234" s="2">
        <f t="shared" si="11"/>
        <v>0</v>
      </c>
      <c r="N234" s="2" t="s">
        <v>126</v>
      </c>
      <c r="O234" s="9"/>
    </row>
    <row r="235" spans="2:15" ht="24.9" customHeight="1" x14ac:dyDescent="0.3">
      <c r="B235" s="105"/>
      <c r="C235" s="38">
        <v>6</v>
      </c>
      <c r="D235" s="93"/>
      <c r="E235" s="94"/>
      <c r="F235" s="94"/>
      <c r="G235" s="94"/>
      <c r="H235" s="94"/>
      <c r="I235" s="94"/>
      <c r="J235" s="94"/>
      <c r="K235" s="95"/>
      <c r="L235" s="41"/>
      <c r="M235" s="2">
        <f t="shared" si="11"/>
        <v>0</v>
      </c>
      <c r="N235" s="2" t="s">
        <v>126</v>
      </c>
      <c r="O235" s="9"/>
    </row>
    <row r="236" spans="2:15" ht="24.9" customHeight="1" x14ac:dyDescent="0.3">
      <c r="B236" s="105"/>
      <c r="C236" s="38">
        <v>7</v>
      </c>
      <c r="D236" s="93"/>
      <c r="E236" s="94"/>
      <c r="F236" s="94"/>
      <c r="G236" s="94"/>
      <c r="H236" s="94"/>
      <c r="I236" s="94"/>
      <c r="J236" s="94"/>
      <c r="K236" s="95"/>
      <c r="L236" s="41"/>
      <c r="M236" s="2">
        <f t="shared" si="11"/>
        <v>0</v>
      </c>
      <c r="N236" s="2" t="s">
        <v>126</v>
      </c>
      <c r="O236" s="9"/>
    </row>
    <row r="237" spans="2:15" ht="24.9" customHeight="1" x14ac:dyDescent="0.3">
      <c r="B237" s="105"/>
      <c r="C237" s="38">
        <v>8</v>
      </c>
      <c r="D237" s="93"/>
      <c r="E237" s="94"/>
      <c r="F237" s="94"/>
      <c r="G237" s="94"/>
      <c r="H237" s="94"/>
      <c r="I237" s="94"/>
      <c r="J237" s="94"/>
      <c r="K237" s="95"/>
      <c r="L237" s="41"/>
      <c r="M237" s="2">
        <f t="shared" si="11"/>
        <v>0</v>
      </c>
      <c r="N237" s="2" t="s">
        <v>126</v>
      </c>
      <c r="O237" s="9"/>
    </row>
    <row r="238" spans="2:15" ht="24.9" customHeight="1" x14ac:dyDescent="0.3">
      <c r="B238" s="105"/>
      <c r="C238" s="37">
        <v>9</v>
      </c>
      <c r="D238" s="93"/>
      <c r="E238" s="94"/>
      <c r="F238" s="94"/>
      <c r="G238" s="94"/>
      <c r="H238" s="94"/>
      <c r="I238" s="94"/>
      <c r="J238" s="94"/>
      <c r="K238" s="95"/>
      <c r="L238" s="41"/>
      <c r="M238" s="2">
        <f t="shared" si="11"/>
        <v>0</v>
      </c>
      <c r="N238" s="2" t="s">
        <v>126</v>
      </c>
      <c r="O238" s="9"/>
    </row>
    <row r="239" spans="2:15" ht="24.9" customHeight="1" x14ac:dyDescent="0.3">
      <c r="B239" s="105"/>
      <c r="C239" s="38">
        <v>10</v>
      </c>
      <c r="D239" s="93"/>
      <c r="E239" s="94"/>
      <c r="F239" s="94"/>
      <c r="G239" s="94"/>
      <c r="H239" s="94"/>
      <c r="I239" s="94"/>
      <c r="J239" s="94"/>
      <c r="K239" s="95"/>
      <c r="L239" s="41"/>
      <c r="M239" s="2">
        <f t="shared" si="11"/>
        <v>0</v>
      </c>
      <c r="N239" s="2" t="s">
        <v>126</v>
      </c>
      <c r="O239" s="9"/>
    </row>
    <row r="240" spans="2:15" ht="24.9" customHeight="1" x14ac:dyDescent="0.3">
      <c r="B240" s="105"/>
      <c r="C240" s="38">
        <v>11</v>
      </c>
      <c r="D240" s="93"/>
      <c r="E240" s="94"/>
      <c r="F240" s="94"/>
      <c r="G240" s="94"/>
      <c r="H240" s="94"/>
      <c r="I240" s="94"/>
      <c r="J240" s="94"/>
      <c r="K240" s="95"/>
      <c r="L240" s="41"/>
      <c r="M240" s="2">
        <f t="shared" si="11"/>
        <v>0</v>
      </c>
      <c r="N240" s="2" t="s">
        <v>126</v>
      </c>
      <c r="O240" s="9"/>
    </row>
    <row r="241" spans="2:15" ht="24.9" customHeight="1" x14ac:dyDescent="0.3">
      <c r="B241" s="105"/>
      <c r="C241" s="38">
        <v>12</v>
      </c>
      <c r="D241" s="93"/>
      <c r="E241" s="94"/>
      <c r="F241" s="94"/>
      <c r="G241" s="94"/>
      <c r="H241" s="94"/>
      <c r="I241" s="94"/>
      <c r="J241" s="94"/>
      <c r="K241" s="95"/>
      <c r="L241" s="41"/>
      <c r="M241" s="2">
        <f t="shared" si="11"/>
        <v>0</v>
      </c>
      <c r="N241" s="2" t="s">
        <v>126</v>
      </c>
      <c r="O241" s="9"/>
    </row>
    <row r="242" spans="2:15" ht="24.9" customHeight="1" x14ac:dyDescent="0.3">
      <c r="B242" s="105"/>
      <c r="C242" s="37">
        <v>13</v>
      </c>
      <c r="D242" s="93"/>
      <c r="E242" s="94"/>
      <c r="F242" s="94"/>
      <c r="G242" s="94"/>
      <c r="H242" s="94"/>
      <c r="I242" s="94"/>
      <c r="J242" s="94"/>
      <c r="K242" s="95"/>
      <c r="L242" s="41"/>
      <c r="M242" s="2">
        <f t="shared" si="11"/>
        <v>0</v>
      </c>
      <c r="N242" s="2" t="s">
        <v>126</v>
      </c>
      <c r="O242" s="9"/>
    </row>
    <row r="243" spans="2:15" ht="24.9" customHeight="1" x14ac:dyDescent="0.3">
      <c r="B243" s="105"/>
      <c r="C243" s="38">
        <v>14</v>
      </c>
      <c r="D243" s="93"/>
      <c r="E243" s="94"/>
      <c r="F243" s="94"/>
      <c r="G243" s="94"/>
      <c r="H243" s="94"/>
      <c r="I243" s="94"/>
      <c r="J243" s="94"/>
      <c r="K243" s="95"/>
      <c r="L243" s="41"/>
      <c r="M243" s="2">
        <f t="shared" si="11"/>
        <v>0</v>
      </c>
      <c r="N243" s="2" t="s">
        <v>126</v>
      </c>
      <c r="O243" s="9"/>
    </row>
    <row r="244" spans="2:15" ht="24.9" customHeight="1" thickBot="1" x14ac:dyDescent="0.35">
      <c r="B244" s="106"/>
      <c r="C244" s="38">
        <v>15</v>
      </c>
      <c r="D244" s="96"/>
      <c r="E244" s="96"/>
      <c r="F244" s="96"/>
      <c r="G244" s="96"/>
      <c r="H244" s="96"/>
      <c r="I244" s="96"/>
      <c r="J244" s="96"/>
      <c r="K244" s="96"/>
      <c r="L244" s="41"/>
      <c r="M244" s="2">
        <f t="shared" si="11"/>
        <v>0</v>
      </c>
      <c r="N244" s="2" t="s">
        <v>126</v>
      </c>
      <c r="O244" s="9"/>
    </row>
    <row r="245" spans="2:15" hidden="1" x14ac:dyDescent="0.3">
      <c r="B245" s="33"/>
      <c r="C245" s="6"/>
      <c r="D245" s="17"/>
      <c r="E245" s="17"/>
      <c r="F245" s="17"/>
      <c r="G245" s="17"/>
      <c r="H245" s="17"/>
      <c r="I245" s="17"/>
      <c r="J245" s="17"/>
      <c r="K245" s="97" t="s">
        <v>62</v>
      </c>
      <c r="L245" s="98"/>
      <c r="M245" s="2">
        <f>SUM(M230:M244)</f>
        <v>0</v>
      </c>
      <c r="N245" s="17"/>
      <c r="O245" s="9"/>
    </row>
    <row r="246" spans="2:15" ht="15" thickBot="1" x14ac:dyDescent="0.35">
      <c r="C246" s="17"/>
      <c r="D246" s="17"/>
      <c r="E246" s="17"/>
      <c r="F246" s="17"/>
      <c r="G246" s="17"/>
      <c r="H246" s="17"/>
      <c r="I246" s="17"/>
      <c r="J246" s="17"/>
      <c r="K246" s="90" t="s">
        <v>22</v>
      </c>
      <c r="L246" s="91"/>
      <c r="M246" s="34">
        <f>IF(M245&gt;=100,100,M245)</f>
        <v>0</v>
      </c>
      <c r="N246" s="39"/>
      <c r="O246" s="9"/>
    </row>
    <row r="247" spans="2:15" x14ac:dyDescent="0.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9"/>
    </row>
    <row r="248" spans="2:15" ht="18" thickBot="1" x14ac:dyDescent="0.35">
      <c r="B248" s="99" t="s">
        <v>107</v>
      </c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67"/>
      <c r="O248" s="9"/>
    </row>
    <row r="249" spans="2:15" ht="15" thickBot="1" x14ac:dyDescent="0.35">
      <c r="B249" s="52" t="s">
        <v>20</v>
      </c>
      <c r="C249" s="10" t="s">
        <v>19</v>
      </c>
      <c r="D249" s="101" t="s">
        <v>61</v>
      </c>
      <c r="E249" s="102"/>
      <c r="F249" s="102"/>
      <c r="G249" s="102"/>
      <c r="H249" s="102"/>
      <c r="I249" s="102"/>
      <c r="J249" s="102"/>
      <c r="K249" s="103"/>
      <c r="L249" s="68" t="s">
        <v>129</v>
      </c>
      <c r="M249" s="69" t="s">
        <v>130</v>
      </c>
      <c r="N249" s="3" t="s">
        <v>131</v>
      </c>
      <c r="O249" s="9"/>
    </row>
    <row r="250" spans="2:15" ht="24.9" customHeight="1" x14ac:dyDescent="0.3">
      <c r="B250" s="104" t="s">
        <v>83</v>
      </c>
      <c r="C250" s="37">
        <v>1</v>
      </c>
      <c r="D250" s="96"/>
      <c r="E250" s="96"/>
      <c r="F250" s="96"/>
      <c r="G250" s="96"/>
      <c r="H250" s="96"/>
      <c r="I250" s="96"/>
      <c r="J250" s="96"/>
      <c r="K250" s="96"/>
      <c r="L250" s="41"/>
      <c r="M250" s="2">
        <f>IF(N250="selecione",0,IF(N250="Autônomo",L250,L250*2))</f>
        <v>0</v>
      </c>
      <c r="N250" s="11" t="s">
        <v>126</v>
      </c>
      <c r="O250" s="9"/>
    </row>
    <row r="251" spans="2:15" ht="24.9" customHeight="1" x14ac:dyDescent="0.3">
      <c r="B251" s="105"/>
      <c r="C251" s="38">
        <v>2</v>
      </c>
      <c r="D251" s="107"/>
      <c r="E251" s="108"/>
      <c r="F251" s="108"/>
      <c r="G251" s="108"/>
      <c r="H251" s="108"/>
      <c r="I251" s="108"/>
      <c r="J251" s="108"/>
      <c r="K251" s="109"/>
      <c r="L251" s="42"/>
      <c r="M251" s="2">
        <f t="shared" ref="M251:M264" si="12">IF(N251="selecione",0,IF(N251="Autônomo",L251,L251*2))</f>
        <v>0</v>
      </c>
      <c r="N251" s="4" t="s">
        <v>126</v>
      </c>
      <c r="O251" s="9"/>
    </row>
    <row r="252" spans="2:15" ht="24.9" customHeight="1" x14ac:dyDescent="0.3">
      <c r="B252" s="105"/>
      <c r="C252" s="38">
        <v>3</v>
      </c>
      <c r="D252" s="93"/>
      <c r="E252" s="94"/>
      <c r="F252" s="94"/>
      <c r="G252" s="94"/>
      <c r="H252" s="94"/>
      <c r="I252" s="94"/>
      <c r="J252" s="94"/>
      <c r="K252" s="95"/>
      <c r="L252" s="41"/>
      <c r="M252" s="2">
        <f t="shared" si="12"/>
        <v>0</v>
      </c>
      <c r="N252" s="2" t="s">
        <v>126</v>
      </c>
      <c r="O252" s="9"/>
    </row>
    <row r="253" spans="2:15" ht="24.9" customHeight="1" x14ac:dyDescent="0.3">
      <c r="B253" s="105"/>
      <c r="C253" s="38">
        <v>4</v>
      </c>
      <c r="D253" s="93"/>
      <c r="E253" s="94"/>
      <c r="F253" s="94"/>
      <c r="G253" s="94"/>
      <c r="H253" s="94"/>
      <c r="I253" s="94"/>
      <c r="J253" s="94"/>
      <c r="K253" s="95"/>
      <c r="L253" s="41"/>
      <c r="M253" s="2">
        <f t="shared" si="12"/>
        <v>0</v>
      </c>
      <c r="N253" s="2" t="s">
        <v>126</v>
      </c>
      <c r="O253" s="9"/>
    </row>
    <row r="254" spans="2:15" ht="24.9" customHeight="1" x14ac:dyDescent="0.3">
      <c r="B254" s="105"/>
      <c r="C254" s="37">
        <v>5</v>
      </c>
      <c r="D254" s="93"/>
      <c r="E254" s="94"/>
      <c r="F254" s="94"/>
      <c r="G254" s="94"/>
      <c r="H254" s="94"/>
      <c r="I254" s="94"/>
      <c r="J254" s="94"/>
      <c r="K254" s="95"/>
      <c r="L254" s="41"/>
      <c r="M254" s="2">
        <f t="shared" si="12"/>
        <v>0</v>
      </c>
      <c r="N254" s="2" t="s">
        <v>126</v>
      </c>
      <c r="O254" s="9"/>
    </row>
    <row r="255" spans="2:15" ht="24.9" customHeight="1" x14ac:dyDescent="0.3">
      <c r="B255" s="105"/>
      <c r="C255" s="38">
        <v>6</v>
      </c>
      <c r="D255" s="93"/>
      <c r="E255" s="94"/>
      <c r="F255" s="94"/>
      <c r="G255" s="94"/>
      <c r="H255" s="94"/>
      <c r="I255" s="94"/>
      <c r="J255" s="94"/>
      <c r="K255" s="95"/>
      <c r="L255" s="41"/>
      <c r="M255" s="2">
        <f t="shared" si="12"/>
        <v>0</v>
      </c>
      <c r="N255" s="2" t="s">
        <v>126</v>
      </c>
      <c r="O255" s="9"/>
    </row>
    <row r="256" spans="2:15" ht="24.9" customHeight="1" x14ac:dyDescent="0.3">
      <c r="B256" s="105"/>
      <c r="C256" s="38">
        <v>7</v>
      </c>
      <c r="D256" s="93"/>
      <c r="E256" s="94"/>
      <c r="F256" s="94"/>
      <c r="G256" s="94"/>
      <c r="H256" s="94"/>
      <c r="I256" s="94"/>
      <c r="J256" s="94"/>
      <c r="K256" s="95"/>
      <c r="L256" s="41"/>
      <c r="M256" s="2">
        <f t="shared" si="12"/>
        <v>0</v>
      </c>
      <c r="N256" s="2" t="s">
        <v>126</v>
      </c>
      <c r="O256" s="9"/>
    </row>
    <row r="257" spans="2:15" ht="24.9" customHeight="1" x14ac:dyDescent="0.3">
      <c r="B257" s="105"/>
      <c r="C257" s="38">
        <v>8</v>
      </c>
      <c r="D257" s="93"/>
      <c r="E257" s="94"/>
      <c r="F257" s="94"/>
      <c r="G257" s="94"/>
      <c r="H257" s="94"/>
      <c r="I257" s="94"/>
      <c r="J257" s="94"/>
      <c r="K257" s="95"/>
      <c r="L257" s="41"/>
      <c r="M257" s="2">
        <f t="shared" si="12"/>
        <v>0</v>
      </c>
      <c r="N257" s="2" t="s">
        <v>126</v>
      </c>
      <c r="O257" s="9"/>
    </row>
    <row r="258" spans="2:15" ht="24.9" customHeight="1" x14ac:dyDescent="0.3">
      <c r="B258" s="105"/>
      <c r="C258" s="37">
        <v>9</v>
      </c>
      <c r="D258" s="93"/>
      <c r="E258" s="94"/>
      <c r="F258" s="94"/>
      <c r="G258" s="94"/>
      <c r="H258" s="94"/>
      <c r="I258" s="94"/>
      <c r="J258" s="94"/>
      <c r="K258" s="95"/>
      <c r="L258" s="41"/>
      <c r="M258" s="2">
        <f t="shared" si="12"/>
        <v>0</v>
      </c>
      <c r="N258" s="2" t="s">
        <v>126</v>
      </c>
      <c r="O258" s="9"/>
    </row>
    <row r="259" spans="2:15" ht="24.9" customHeight="1" x14ac:dyDescent="0.3">
      <c r="B259" s="105"/>
      <c r="C259" s="38">
        <v>10</v>
      </c>
      <c r="D259" s="93"/>
      <c r="E259" s="94"/>
      <c r="F259" s="94"/>
      <c r="G259" s="94"/>
      <c r="H259" s="94"/>
      <c r="I259" s="94"/>
      <c r="J259" s="94"/>
      <c r="K259" s="95"/>
      <c r="L259" s="41"/>
      <c r="M259" s="2">
        <f t="shared" si="12"/>
        <v>0</v>
      </c>
      <c r="N259" s="2" t="s">
        <v>126</v>
      </c>
      <c r="O259" s="9"/>
    </row>
    <row r="260" spans="2:15" ht="24.9" customHeight="1" x14ac:dyDescent="0.3">
      <c r="B260" s="105"/>
      <c r="C260" s="38">
        <v>11</v>
      </c>
      <c r="D260" s="93"/>
      <c r="E260" s="94"/>
      <c r="F260" s="94"/>
      <c r="G260" s="94"/>
      <c r="H260" s="94"/>
      <c r="I260" s="94"/>
      <c r="J260" s="94"/>
      <c r="K260" s="95"/>
      <c r="L260" s="41"/>
      <c r="M260" s="2">
        <f t="shared" si="12"/>
        <v>0</v>
      </c>
      <c r="N260" s="2" t="s">
        <v>126</v>
      </c>
      <c r="O260" s="9"/>
    </row>
    <row r="261" spans="2:15" ht="24.9" customHeight="1" x14ac:dyDescent="0.3">
      <c r="B261" s="105"/>
      <c r="C261" s="38">
        <v>12</v>
      </c>
      <c r="D261" s="93"/>
      <c r="E261" s="94"/>
      <c r="F261" s="94"/>
      <c r="G261" s="94"/>
      <c r="H261" s="94"/>
      <c r="I261" s="94"/>
      <c r="J261" s="94"/>
      <c r="K261" s="95"/>
      <c r="L261" s="41"/>
      <c r="M261" s="2">
        <f t="shared" si="12"/>
        <v>0</v>
      </c>
      <c r="N261" s="2" t="s">
        <v>126</v>
      </c>
      <c r="O261" s="9"/>
    </row>
    <row r="262" spans="2:15" ht="24.9" customHeight="1" x14ac:dyDescent="0.3">
      <c r="B262" s="105"/>
      <c r="C262" s="37">
        <v>13</v>
      </c>
      <c r="D262" s="93"/>
      <c r="E262" s="94"/>
      <c r="F262" s="94"/>
      <c r="G262" s="94"/>
      <c r="H262" s="94"/>
      <c r="I262" s="94"/>
      <c r="J262" s="94"/>
      <c r="K262" s="95"/>
      <c r="L262" s="41"/>
      <c r="M262" s="2">
        <f t="shared" si="12"/>
        <v>0</v>
      </c>
      <c r="N262" s="2" t="s">
        <v>126</v>
      </c>
      <c r="O262" s="9"/>
    </row>
    <row r="263" spans="2:15" ht="24.9" customHeight="1" x14ac:dyDescent="0.3">
      <c r="B263" s="105"/>
      <c r="C263" s="38">
        <v>14</v>
      </c>
      <c r="D263" s="93"/>
      <c r="E263" s="94"/>
      <c r="F263" s="94"/>
      <c r="G263" s="94"/>
      <c r="H263" s="94"/>
      <c r="I263" s="94"/>
      <c r="J263" s="94"/>
      <c r="K263" s="95"/>
      <c r="L263" s="41"/>
      <c r="M263" s="2">
        <f t="shared" si="12"/>
        <v>0</v>
      </c>
      <c r="N263" s="2" t="s">
        <v>126</v>
      </c>
      <c r="O263" s="9"/>
    </row>
    <row r="264" spans="2:15" ht="24.9" customHeight="1" thickBot="1" x14ac:dyDescent="0.35">
      <c r="B264" s="106"/>
      <c r="C264" s="38">
        <v>15</v>
      </c>
      <c r="D264" s="96"/>
      <c r="E264" s="96"/>
      <c r="F264" s="96"/>
      <c r="G264" s="96"/>
      <c r="H264" s="96"/>
      <c r="I264" s="96"/>
      <c r="J264" s="96"/>
      <c r="K264" s="96"/>
      <c r="L264" s="41"/>
      <c r="M264" s="2">
        <f t="shared" si="12"/>
        <v>0</v>
      </c>
      <c r="N264" s="2" t="s">
        <v>126</v>
      </c>
      <c r="O264" s="9"/>
    </row>
    <row r="265" spans="2:15" hidden="1" x14ac:dyDescent="0.3">
      <c r="B265" s="33"/>
      <c r="C265" s="6"/>
      <c r="D265" s="17"/>
      <c r="E265" s="17"/>
      <c r="F265" s="17"/>
      <c r="G265" s="17"/>
      <c r="H265" s="17"/>
      <c r="I265" s="17"/>
      <c r="J265" s="17"/>
      <c r="K265" s="97" t="s">
        <v>62</v>
      </c>
      <c r="L265" s="98"/>
      <c r="M265" s="2">
        <f>SUM(M250:M264)</f>
        <v>0</v>
      </c>
      <c r="N265" s="17"/>
      <c r="O265" s="9"/>
    </row>
    <row r="266" spans="2:15" ht="15" thickBot="1" x14ac:dyDescent="0.35">
      <c r="C266" s="17"/>
      <c r="D266" s="17"/>
      <c r="E266" s="17"/>
      <c r="F266" s="17"/>
      <c r="G266" s="17"/>
      <c r="H266" s="17"/>
      <c r="I266" s="17"/>
      <c r="J266" s="17"/>
      <c r="K266" s="90" t="s">
        <v>22</v>
      </c>
      <c r="L266" s="91"/>
      <c r="M266" s="34">
        <f>IF(M265&gt;=100,100,M265)</f>
        <v>0</v>
      </c>
      <c r="N266" s="39"/>
      <c r="O266" s="9"/>
    </row>
    <row r="267" spans="2:15" x14ac:dyDescent="0.3">
      <c r="C267" s="17"/>
      <c r="D267" s="17"/>
      <c r="E267" s="17"/>
      <c r="F267" s="17"/>
      <c r="G267" s="17"/>
      <c r="H267" s="17"/>
      <c r="I267" s="17"/>
      <c r="J267" s="17"/>
      <c r="K267" s="36"/>
      <c r="L267" s="36"/>
      <c r="M267" s="39"/>
      <c r="N267" s="39"/>
      <c r="O267" s="9"/>
    </row>
    <row r="268" spans="2:15" ht="11.25" customHeight="1" x14ac:dyDescent="0.3">
      <c r="C268" s="92" t="s">
        <v>84</v>
      </c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60"/>
      <c r="O268" s="9"/>
    </row>
  </sheetData>
  <sheetProtection algorithmName="SHA-512" hashValue="1ZJpE0BGoiQhUdvuUXYDFuIaC3DR6t43eWjJI140nXiI6Qi3zZ5UmGe9oYysyU3h/IMmd+6KHS/5MDorConHTw==" saltValue="pGOb296qKX3ykVgfdztN8g==" spinCount="100000" sheet="1" formatCells="0" formatColumns="0" formatRows="0" insertColumns="0" insertRows="0" insertHyperlinks="0" deleteColumns="0" deleteRows="0" sort="0" autoFilter="0" pivotTables="0"/>
  <protectedRanges>
    <protectedRange sqref="F3:M3" name="Intervalo14"/>
    <protectedRange sqref="D230:L244 N230:N244" name="Intervalo12"/>
    <protectedRange sqref="D188:L202" name="Intervalo10"/>
    <protectedRange sqref="D145:L159" name="Intervalo8"/>
    <protectedRange sqref="D110:L119" name="Intervalo6"/>
    <protectedRange sqref="D80:L89" name="Intervalo4"/>
    <protectedRange sqref="D50:L59" name="Intervalo2"/>
    <protectedRange sqref="D30:L44" name="Intervalo1"/>
    <protectedRange sqref="D65:L74" name="Intervalo3"/>
    <protectedRange sqref="D95:L104" name="Intervalo5"/>
    <protectedRange sqref="D125:L139" name="Intervalo7"/>
    <protectedRange sqref="D167:L181" name="Intervalo9"/>
    <protectedRange sqref="D210:L224 N210:N224" name="Intervalo11"/>
    <protectedRange sqref="D250:L264 N250:N264" name="Intervalo13"/>
  </protectedRanges>
  <mergeCells count="276">
    <mergeCell ref="C3:E3"/>
    <mergeCell ref="K45:L45"/>
    <mergeCell ref="B28:M28"/>
    <mergeCell ref="D11:D13"/>
    <mergeCell ref="D14:D15"/>
    <mergeCell ref="D16:D17"/>
    <mergeCell ref="G15:I15"/>
    <mergeCell ref="G16:I16"/>
    <mergeCell ref="C2:G2"/>
    <mergeCell ref="B26:M26"/>
    <mergeCell ref="B23:I23"/>
    <mergeCell ref="D29:J29"/>
    <mergeCell ref="G10:I10"/>
    <mergeCell ref="G11:I11"/>
    <mergeCell ref="G12:I12"/>
    <mergeCell ref="L1:O1"/>
    <mergeCell ref="D1:J1"/>
    <mergeCell ref="B10:C17"/>
    <mergeCell ref="B18:C19"/>
    <mergeCell ref="B20:C22"/>
    <mergeCell ref="D20:E20"/>
    <mergeCell ref="D21:E21"/>
    <mergeCell ref="D22:E22"/>
    <mergeCell ref="D18:E18"/>
    <mergeCell ref="D19:E19"/>
    <mergeCell ref="G20:I20"/>
    <mergeCell ref="G21:I21"/>
    <mergeCell ref="G22:I22"/>
    <mergeCell ref="B5:O6"/>
    <mergeCell ref="G13:I13"/>
    <mergeCell ref="G14:I14"/>
    <mergeCell ref="B8:O8"/>
    <mergeCell ref="F3:M3"/>
    <mergeCell ref="L16:M19"/>
    <mergeCell ref="G17:I17"/>
    <mergeCell ref="G18:I18"/>
    <mergeCell ref="G19:I19"/>
    <mergeCell ref="B9:E9"/>
    <mergeCell ref="D10:E10"/>
    <mergeCell ref="D64:K64"/>
    <mergeCell ref="B63:M63"/>
    <mergeCell ref="D53:K53"/>
    <mergeCell ref="K61:L61"/>
    <mergeCell ref="K60:L60"/>
    <mergeCell ref="D39:J39"/>
    <mergeCell ref="D40:J40"/>
    <mergeCell ref="D41:J41"/>
    <mergeCell ref="D42:J42"/>
    <mergeCell ref="D43:J43"/>
    <mergeCell ref="B30:B44"/>
    <mergeCell ref="D31:J31"/>
    <mergeCell ref="D32:J32"/>
    <mergeCell ref="D33:J33"/>
    <mergeCell ref="D34:J34"/>
    <mergeCell ref="D37:J37"/>
    <mergeCell ref="D35:J35"/>
    <mergeCell ref="D36:J36"/>
    <mergeCell ref="D38:J38"/>
    <mergeCell ref="D44:J44"/>
    <mergeCell ref="B48:M48"/>
    <mergeCell ref="K46:L46"/>
    <mergeCell ref="D30:J30"/>
    <mergeCell ref="B50:B59"/>
    <mergeCell ref="D54:K54"/>
    <mergeCell ref="D55:K55"/>
    <mergeCell ref="D56:K56"/>
    <mergeCell ref="D57:K57"/>
    <mergeCell ref="D58:K58"/>
    <mergeCell ref="D59:K59"/>
    <mergeCell ref="D49:K49"/>
    <mergeCell ref="D50:K50"/>
    <mergeCell ref="D52:K52"/>
    <mergeCell ref="D51:K51"/>
    <mergeCell ref="B65:B74"/>
    <mergeCell ref="D65:K65"/>
    <mergeCell ref="D66:K66"/>
    <mergeCell ref="D67:K67"/>
    <mergeCell ref="D68:K68"/>
    <mergeCell ref="D69:K69"/>
    <mergeCell ref="D70:K70"/>
    <mergeCell ref="D71:K71"/>
    <mergeCell ref="D72:K72"/>
    <mergeCell ref="D73:K73"/>
    <mergeCell ref="D74:K74"/>
    <mergeCell ref="K90:L90"/>
    <mergeCell ref="K91:L91"/>
    <mergeCell ref="K75:L75"/>
    <mergeCell ref="K76:L76"/>
    <mergeCell ref="B78:M78"/>
    <mergeCell ref="D79:K79"/>
    <mergeCell ref="B80:B89"/>
    <mergeCell ref="D80:K80"/>
    <mergeCell ref="D81:K81"/>
    <mergeCell ref="D82:K82"/>
    <mergeCell ref="D83:K83"/>
    <mergeCell ref="D84:K84"/>
    <mergeCell ref="D85:K85"/>
    <mergeCell ref="D86:K86"/>
    <mergeCell ref="D87:K87"/>
    <mergeCell ref="D88:K88"/>
    <mergeCell ref="D89:K89"/>
    <mergeCell ref="K106:L106"/>
    <mergeCell ref="B108:M108"/>
    <mergeCell ref="B110:B119"/>
    <mergeCell ref="B93:M93"/>
    <mergeCell ref="D94:K94"/>
    <mergeCell ref="B95:B104"/>
    <mergeCell ref="D95:K95"/>
    <mergeCell ref="D96:K96"/>
    <mergeCell ref="D97:K97"/>
    <mergeCell ref="D98:K98"/>
    <mergeCell ref="D99:K99"/>
    <mergeCell ref="D100:K100"/>
    <mergeCell ref="D101:K101"/>
    <mergeCell ref="D102:K102"/>
    <mergeCell ref="D103:K103"/>
    <mergeCell ref="D104:K104"/>
    <mergeCell ref="K105:L105"/>
    <mergeCell ref="K120:L120"/>
    <mergeCell ref="K121:L121"/>
    <mergeCell ref="D109:L109"/>
    <mergeCell ref="D110:L110"/>
    <mergeCell ref="D111:L111"/>
    <mergeCell ref="D112:L112"/>
    <mergeCell ref="D113:L113"/>
    <mergeCell ref="D114:L114"/>
    <mergeCell ref="D115:L115"/>
    <mergeCell ref="D116:L116"/>
    <mergeCell ref="D117:L117"/>
    <mergeCell ref="D118:L118"/>
    <mergeCell ref="D119:L119"/>
    <mergeCell ref="K140:L140"/>
    <mergeCell ref="K141:L141"/>
    <mergeCell ref="B125:B139"/>
    <mergeCell ref="B143:M143"/>
    <mergeCell ref="D144:L144"/>
    <mergeCell ref="B123:M123"/>
    <mergeCell ref="D124:L124"/>
    <mergeCell ref="D125:L125"/>
    <mergeCell ref="D126:L126"/>
    <mergeCell ref="D127:L127"/>
    <mergeCell ref="D128:L128"/>
    <mergeCell ref="D135:L135"/>
    <mergeCell ref="D136:L136"/>
    <mergeCell ref="D137:L137"/>
    <mergeCell ref="D138:L138"/>
    <mergeCell ref="D139:L139"/>
    <mergeCell ref="D129:L129"/>
    <mergeCell ref="D130:L130"/>
    <mergeCell ref="D131:L131"/>
    <mergeCell ref="D132:L132"/>
    <mergeCell ref="D133:L133"/>
    <mergeCell ref="D134:L134"/>
    <mergeCell ref="B163:M163"/>
    <mergeCell ref="K160:L160"/>
    <mergeCell ref="K161:L161"/>
    <mergeCell ref="B145:B159"/>
    <mergeCell ref="D145:L145"/>
    <mergeCell ref="D146:L146"/>
    <mergeCell ref="D147:L147"/>
    <mergeCell ref="D148:L148"/>
    <mergeCell ref="D155:L155"/>
    <mergeCell ref="D156:L156"/>
    <mergeCell ref="D157:L157"/>
    <mergeCell ref="D158:L158"/>
    <mergeCell ref="D159:L159"/>
    <mergeCell ref="B165:M165"/>
    <mergeCell ref="B167:B181"/>
    <mergeCell ref="D180:K180"/>
    <mergeCell ref="D181:K181"/>
    <mergeCell ref="D166:K166"/>
    <mergeCell ref="D167:K167"/>
    <mergeCell ref="D168:K168"/>
    <mergeCell ref="D169:K169"/>
    <mergeCell ref="D170:K170"/>
    <mergeCell ref="D171:K171"/>
    <mergeCell ref="D172:K172"/>
    <mergeCell ref="D173:K173"/>
    <mergeCell ref="D174:K174"/>
    <mergeCell ref="D175:K175"/>
    <mergeCell ref="D176:K176"/>
    <mergeCell ref="D177:K177"/>
    <mergeCell ref="D178:K178"/>
    <mergeCell ref="D179:K179"/>
    <mergeCell ref="B186:M186"/>
    <mergeCell ref="B188:B202"/>
    <mergeCell ref="L166:M166"/>
    <mergeCell ref="D202:K202"/>
    <mergeCell ref="D198:K198"/>
    <mergeCell ref="D199:K199"/>
    <mergeCell ref="D200:K200"/>
    <mergeCell ref="D201:K201"/>
    <mergeCell ref="K182:L182"/>
    <mergeCell ref="K183:L183"/>
    <mergeCell ref="K203:L203"/>
    <mergeCell ref="K204:L204"/>
    <mergeCell ref="L187:M187"/>
    <mergeCell ref="D187:K187"/>
    <mergeCell ref="D188:K188"/>
    <mergeCell ref="D189:K189"/>
    <mergeCell ref="D190:K190"/>
    <mergeCell ref="D191:K191"/>
    <mergeCell ref="D192:K192"/>
    <mergeCell ref="D193:K193"/>
    <mergeCell ref="D194:K194"/>
    <mergeCell ref="D195:K195"/>
    <mergeCell ref="D196:K196"/>
    <mergeCell ref="D197:K197"/>
    <mergeCell ref="K225:L225"/>
    <mergeCell ref="B206:M206"/>
    <mergeCell ref="B208:M208"/>
    <mergeCell ref="B210:B224"/>
    <mergeCell ref="D224:K224"/>
    <mergeCell ref="D220:K220"/>
    <mergeCell ref="D221:K221"/>
    <mergeCell ref="D222:K222"/>
    <mergeCell ref="D223:K223"/>
    <mergeCell ref="D209:K209"/>
    <mergeCell ref="D210:K210"/>
    <mergeCell ref="D211:K211"/>
    <mergeCell ref="D212:K212"/>
    <mergeCell ref="D213:K213"/>
    <mergeCell ref="D214:K214"/>
    <mergeCell ref="D215:K215"/>
    <mergeCell ref="D216:K216"/>
    <mergeCell ref="D217:K217"/>
    <mergeCell ref="D218:K218"/>
    <mergeCell ref="D219:K219"/>
    <mergeCell ref="K226:L226"/>
    <mergeCell ref="B228:M228"/>
    <mergeCell ref="D229:K229"/>
    <mergeCell ref="B230:B244"/>
    <mergeCell ref="D230:K230"/>
    <mergeCell ref="D231:K231"/>
    <mergeCell ref="D232:K232"/>
    <mergeCell ref="D233:K233"/>
    <mergeCell ref="D234:K234"/>
    <mergeCell ref="D235:K235"/>
    <mergeCell ref="D236:K236"/>
    <mergeCell ref="D237:K237"/>
    <mergeCell ref="D238:K238"/>
    <mergeCell ref="D239:K239"/>
    <mergeCell ref="D240:K240"/>
    <mergeCell ref="D257:K257"/>
    <mergeCell ref="D258:K258"/>
    <mergeCell ref="D259:K259"/>
    <mergeCell ref="D260:K260"/>
    <mergeCell ref="D241:K241"/>
    <mergeCell ref="D242:K242"/>
    <mergeCell ref="D243:K243"/>
    <mergeCell ref="D244:K244"/>
    <mergeCell ref="K245:L245"/>
    <mergeCell ref="K266:L266"/>
    <mergeCell ref="C268:M268"/>
    <mergeCell ref="D149:L149"/>
    <mergeCell ref="D150:L150"/>
    <mergeCell ref="D151:L151"/>
    <mergeCell ref="D152:L152"/>
    <mergeCell ref="D153:L153"/>
    <mergeCell ref="D154:L154"/>
    <mergeCell ref="D261:K261"/>
    <mergeCell ref="D262:K262"/>
    <mergeCell ref="D263:K263"/>
    <mergeCell ref="D264:K264"/>
    <mergeCell ref="K265:L265"/>
    <mergeCell ref="K246:L246"/>
    <mergeCell ref="B248:M248"/>
    <mergeCell ref="D249:K249"/>
    <mergeCell ref="B250:B264"/>
    <mergeCell ref="D250:K250"/>
    <mergeCell ref="D251:K251"/>
    <mergeCell ref="D252:K252"/>
    <mergeCell ref="D253:K253"/>
    <mergeCell ref="D254:K254"/>
    <mergeCell ref="D255:K255"/>
    <mergeCell ref="D256:K256"/>
  </mergeCells>
  <dataValidations xWindow="846" yWindow="405" count="14">
    <dataValidation type="list" allowBlank="1" showInputMessage="1" showErrorMessage="1" sqref="L31:L44">
      <formula1>$O$23:$O$30</formula1>
    </dataValidation>
    <dataValidation type="list" allowBlank="1" showInputMessage="1" showErrorMessage="1" errorTitle="Escolha um Qualis válido:" error="A1, A2, B1, B2, B3, B4, B5 ou C" promptTitle="Escolha uma das opões:" prompt="A1, A2, A3, A4, B1, B2, B3 ou B4_x000a_Qualis Capes, disponível em:_x000a_https://sucupira.capes.gov.br/sucupira" sqref="L30">
      <formula1>$O$23:$O$30</formula1>
    </dataValidation>
    <dataValidation allowBlank="1" showInputMessage="1" showErrorMessage="1" promptTitle="Cálculo automático" prompt="O cálculo é realizado automáticamente a partir da entrada de dados nas células anteriores._x000a__x000a_" sqref="M30:N30 M31:M44"/>
    <dataValidation allowBlank="1" showInputMessage="1" showErrorMessage="1" prompt="Digite o ISSN da revista" sqref="K30"/>
    <dataValidation allowBlank="1" showInputMessage="1" showErrorMessage="1" prompt="Preencha as planilhas abaixo, os valores serão automaticamente calculados aqui." sqref="J10 J23"/>
    <dataValidation allowBlank="1" showInputMessage="1" showErrorMessage="1" prompt="Preencha os dados da referência e insira o ISBN do Livro. A pontuação é gerada automáticamente." sqref="M50:N50"/>
    <dataValidation allowBlank="1" showInputMessage="1" showErrorMessage="1" prompt="Inclua a referência do artigo completa conforme normas da ABNT" sqref="D30:J30 D188:J188 D50:K50 D65:K65 D80:K80"/>
    <dataValidation allowBlank="1" showInputMessage="1" showErrorMessage="1" promptTitle="Outras publicações" prompt="são publicações em periódicos não classificados no_x000a_qualis da CAPES, boletins, circulares técnicas, exceto publicações em jornais." sqref="D95:K95"/>
    <dataValidation allowBlank="1" showInputMessage="1" showErrorMessage="1" promptTitle="Outras publicações" sqref="D110:L110 D125:L125 D145:L145 L210 D250 D167 L167 D210 L230 D230 L250"/>
    <dataValidation allowBlank="1" showInputMessage="1" showErrorMessage="1" promptTitle="Escolha uma das opões:" sqref="L188:L202"/>
    <dataValidation allowBlank="1" showInputMessage="1" showErrorMessage="1" prompt="_x000a_" sqref="M189:N202"/>
    <dataValidation allowBlank="1" showInputMessage="1" showErrorMessage="1" prompt="Clique sobre os itens destacados em azul para ir direto para planilha de pontuação específca." sqref="G10:I10"/>
    <dataValidation allowBlank="1" showInputMessage="1" showErrorMessage="1" prompt="Inclua o ISBN do Livro" sqref="L50"/>
    <dataValidation type="list" allowBlank="1" showInputMessage="1" showErrorMessage="1" errorTitle="Selecione uma das opções" error="- Vínculo empregatício (carteira de trabalho ou atestado do empregador, com CNPJ);_x000a_- Autônomo;" promptTitle="Escolha uma das opões:" prompt="- Vínculo empregatício (carteira de trabalho ou atestado do empregador, com CNPJ);_x000a_- Autônomo;" sqref="N230:N244 N210:N224 N250:N264">
      <formula1>$O$229:$O$231</formula1>
    </dataValidation>
  </dataValidations>
  <hyperlinks>
    <hyperlink ref="M1:O1" location="'Instruções de preenchimento'!A1" display="Instruções"/>
    <hyperlink ref="G10:I10" location="Pontuação_Doutorado!M46" display="A- Pontuação Artigos Científicos"/>
    <hyperlink ref="G11:I11" location="Pontuação_Doutorado!M61" display="B- Pontuação Livros Inteiros"/>
    <hyperlink ref="G12:I12" location="Pontuação_Doutorado!M76" display="C - Pontuação Livros Capítulos"/>
    <hyperlink ref="G13:I13" location="Pontuação_Doutorado!M91" display="D - Pontuação Livros Organização"/>
    <hyperlink ref="G14:I14" location="Pontuação_Doutorado!M106" display="E - Pontuação Outras Publicações"/>
    <hyperlink ref="G15:I15" location="Pontuação_Doutorado!M121" display="F - Pontuação Patentes ou produtos"/>
    <hyperlink ref="G16:I16" location="Pontuação_Doutorado!M141" display="G - Pontuação Artigos em Congressos"/>
    <hyperlink ref="G17:I17" location="Pontuação_Doutorado!M161" display="H - Pontuação Resumos em Congressos"/>
    <hyperlink ref="G18:I18" location="Pontuação_Doutorado!M183" display="I - Pontuação Docência"/>
    <hyperlink ref="G19:I19" location="Pontuação_Doutorado!M204" display="J - Pontuação Capacitação"/>
    <hyperlink ref="G20:I20" location="Pontuação_Doutorado!M226" display="K - Pontuação Exp. Extensão"/>
    <hyperlink ref="G21:I21" location="Pontuação_Doutorado!M246" display="L - Pontuação Exp. Pesquisa"/>
    <hyperlink ref="G22:I22" location="Pontuação_Doutorado!M266" display="M - Pontuação Exp. Outras Atividades"/>
  </hyperlinks>
  <pageMargins left="0.23622047244094491" right="0.23622047244094491" top="0.74803149606299213" bottom="0.74803149606299213" header="0.31496062992125984" footer="0.31496062992125984"/>
  <pageSetup paperSize="8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N55"/>
  <sheetViews>
    <sheetView zoomScaleNormal="100" workbookViewId="0">
      <selection activeCell="B7" sqref="B7:J11"/>
    </sheetView>
  </sheetViews>
  <sheetFormatPr defaultColWidth="0" defaultRowHeight="14.4" zeroHeight="1" x14ac:dyDescent="0.3"/>
  <cols>
    <col min="1" max="1" width="2.109375" customWidth="1"/>
    <col min="2" max="2" width="12.6640625" customWidth="1"/>
    <col min="3" max="3" width="13.44140625" customWidth="1"/>
    <col min="4" max="4" width="17" customWidth="1"/>
    <col min="5" max="5" width="14.33203125" customWidth="1"/>
    <col min="6" max="6" width="17.6640625" customWidth="1"/>
    <col min="7" max="7" width="17" customWidth="1"/>
    <col min="8" max="8" width="17.88671875" customWidth="1"/>
    <col min="9" max="10" width="21" customWidth="1"/>
    <col min="11" max="11" width="1.5546875" customWidth="1"/>
    <col min="12" max="16384" width="9.109375" hidden="1"/>
  </cols>
  <sheetData>
    <row r="1" spans="2:14" ht="30" x14ac:dyDescent="0.3">
      <c r="B1" s="123" t="s">
        <v>44</v>
      </c>
      <c r="C1" s="123"/>
      <c r="D1" s="123"/>
      <c r="E1" s="123"/>
      <c r="F1" s="123"/>
      <c r="G1" s="123"/>
      <c r="H1" s="123"/>
      <c r="I1" s="123"/>
      <c r="J1" s="123"/>
      <c r="K1" s="35"/>
      <c r="L1" s="24"/>
      <c r="M1" s="164" t="s">
        <v>0</v>
      </c>
      <c r="N1" s="164"/>
    </row>
    <row r="2" spans="2:14" s="1" customFormat="1" x14ac:dyDescent="0.3"/>
    <row r="3" spans="2:14" s="1" customFormat="1" ht="15.6" x14ac:dyDescent="0.3">
      <c r="B3" s="70" t="s">
        <v>116</v>
      </c>
      <c r="C3" s="71"/>
      <c r="D3" s="71"/>
      <c r="E3" s="71"/>
      <c r="F3" s="71"/>
      <c r="G3" s="71"/>
      <c r="H3" s="71"/>
      <c r="I3" s="71"/>
      <c r="J3" s="71"/>
    </row>
    <row r="4" spans="2:14" s="1" customFormat="1" x14ac:dyDescent="0.3"/>
    <row r="5" spans="2:14" s="1" customFormat="1" x14ac:dyDescent="0.3">
      <c r="B5" s="1" t="s">
        <v>89</v>
      </c>
    </row>
    <row r="6" spans="2:14" s="1" customFormat="1" x14ac:dyDescent="0.3">
      <c r="B6" s="1" t="s">
        <v>90</v>
      </c>
    </row>
    <row r="7" spans="2:14" s="1" customFormat="1" ht="15" customHeight="1" x14ac:dyDescent="0.3">
      <c r="B7" s="162" t="s">
        <v>122</v>
      </c>
      <c r="C7" s="162"/>
      <c r="D7" s="162"/>
      <c r="E7" s="162"/>
      <c r="F7" s="162"/>
      <c r="G7" s="162"/>
      <c r="H7" s="162"/>
      <c r="I7" s="162"/>
      <c r="J7" s="162"/>
    </row>
    <row r="8" spans="2:14" s="1" customFormat="1" x14ac:dyDescent="0.3">
      <c r="B8" s="162"/>
      <c r="C8" s="162"/>
      <c r="D8" s="162"/>
      <c r="E8" s="162"/>
      <c r="F8" s="162"/>
      <c r="G8" s="162"/>
      <c r="H8" s="162"/>
      <c r="I8" s="162"/>
      <c r="J8" s="162"/>
    </row>
    <row r="9" spans="2:14" s="1" customFormat="1" x14ac:dyDescent="0.3">
      <c r="B9" s="162"/>
      <c r="C9" s="162"/>
      <c r="D9" s="162"/>
      <c r="E9" s="162"/>
      <c r="F9" s="162"/>
      <c r="G9" s="162"/>
      <c r="H9" s="162"/>
      <c r="I9" s="162"/>
      <c r="J9" s="162"/>
    </row>
    <row r="10" spans="2:14" s="1" customFormat="1" x14ac:dyDescent="0.3">
      <c r="B10" s="162"/>
      <c r="C10" s="162"/>
      <c r="D10" s="162"/>
      <c r="E10" s="162"/>
      <c r="F10" s="162"/>
      <c r="G10" s="162"/>
      <c r="H10" s="162"/>
      <c r="I10" s="162"/>
      <c r="J10" s="162"/>
    </row>
    <row r="11" spans="2:14" s="1" customFormat="1" x14ac:dyDescent="0.3">
      <c r="B11" s="162"/>
      <c r="C11" s="162"/>
      <c r="D11" s="162"/>
      <c r="E11" s="162"/>
      <c r="F11" s="162"/>
      <c r="G11" s="162"/>
      <c r="H11" s="162"/>
      <c r="I11" s="162"/>
      <c r="J11" s="162"/>
    </row>
    <row r="12" spans="2:14" s="1" customFormat="1" x14ac:dyDescent="0.3">
      <c r="B12" s="1" t="s">
        <v>115</v>
      </c>
    </row>
    <row r="13" spans="2:14" s="1" customFormat="1" x14ac:dyDescent="0.3">
      <c r="B13" s="1" t="s">
        <v>97</v>
      </c>
    </row>
    <row r="14" spans="2:14" s="1" customFormat="1" x14ac:dyDescent="0.3">
      <c r="B14" s="162" t="s">
        <v>117</v>
      </c>
      <c r="C14" s="162"/>
      <c r="D14" s="162"/>
      <c r="E14" s="162"/>
      <c r="F14" s="162"/>
      <c r="G14" s="162"/>
      <c r="H14" s="162"/>
      <c r="I14" s="162"/>
      <c r="J14" s="162"/>
    </row>
    <row r="15" spans="2:14" s="1" customFormat="1" x14ac:dyDescent="0.3">
      <c r="B15" s="162"/>
      <c r="C15" s="162"/>
      <c r="D15" s="162"/>
      <c r="E15" s="162"/>
      <c r="F15" s="162"/>
      <c r="G15" s="162"/>
      <c r="H15" s="162"/>
      <c r="I15" s="162"/>
      <c r="J15" s="162"/>
    </row>
    <row r="16" spans="2:14" s="1" customFormat="1" x14ac:dyDescent="0.3">
      <c r="B16" s="162" t="s">
        <v>118</v>
      </c>
      <c r="C16" s="162"/>
      <c r="D16" s="162"/>
      <c r="E16" s="162"/>
      <c r="F16" s="162"/>
      <c r="G16" s="162"/>
      <c r="H16" s="162"/>
      <c r="I16" s="162"/>
      <c r="J16" s="162"/>
    </row>
    <row r="17" spans="2:13" s="1" customFormat="1" x14ac:dyDescent="0.3"/>
    <row r="18" spans="2:13" s="1" customFormat="1" x14ac:dyDescent="0.3">
      <c r="B18" s="51" t="s">
        <v>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2:13" s="1" customFormat="1" x14ac:dyDescent="0.3">
      <c r="B19" s="1" t="s">
        <v>95</v>
      </c>
    </row>
    <row r="20" spans="2:13" s="1" customFormat="1" x14ac:dyDescent="0.3">
      <c r="B20" s="1" t="s">
        <v>96</v>
      </c>
      <c r="F20" s="54" t="s">
        <v>121</v>
      </c>
    </row>
    <row r="21" spans="2:13" s="1" customFormat="1" x14ac:dyDescent="0.3">
      <c r="B21" s="1" t="s">
        <v>139</v>
      </c>
      <c r="F21" s="54"/>
    </row>
    <row r="22" spans="2:13" s="1" customFormat="1" x14ac:dyDescent="0.3">
      <c r="B22" s="1" t="s">
        <v>140</v>
      </c>
      <c r="F22" s="54"/>
    </row>
    <row r="23" spans="2:13" s="1" customFormat="1" x14ac:dyDescent="0.3">
      <c r="B23" s="1" t="s">
        <v>141</v>
      </c>
    </row>
    <row r="24" spans="2:13" s="1" customFormat="1" x14ac:dyDescent="0.3">
      <c r="B24" s="162" t="s">
        <v>142</v>
      </c>
      <c r="C24" s="162"/>
      <c r="D24" s="162"/>
      <c r="E24" s="162"/>
      <c r="F24" s="162"/>
      <c r="G24" s="162"/>
      <c r="H24" s="162"/>
      <c r="I24" s="162"/>
      <c r="J24" s="162"/>
    </row>
    <row r="25" spans="2:13" s="1" customFormat="1" x14ac:dyDescent="0.3">
      <c r="B25" s="162"/>
      <c r="C25" s="162"/>
      <c r="D25" s="162"/>
      <c r="E25" s="162"/>
      <c r="F25" s="162"/>
      <c r="G25" s="162"/>
      <c r="H25" s="162"/>
      <c r="I25" s="162"/>
      <c r="J25" s="162"/>
    </row>
    <row r="26" spans="2:13" s="1" customFormat="1" x14ac:dyDescent="0.3">
      <c r="B26" s="73"/>
      <c r="C26" s="73"/>
      <c r="D26" s="73"/>
      <c r="E26" s="73"/>
      <c r="F26" s="73"/>
      <c r="G26" s="73"/>
      <c r="H26" s="73"/>
      <c r="I26" s="73"/>
      <c r="J26" s="73"/>
    </row>
    <row r="27" spans="2:13" s="1" customFormat="1" x14ac:dyDescent="0.3">
      <c r="B27" s="51" t="s">
        <v>133</v>
      </c>
    </row>
    <row r="28" spans="2:13" s="1" customFormat="1" x14ac:dyDescent="0.3">
      <c r="B28" s="1" t="s">
        <v>98</v>
      </c>
    </row>
    <row r="29" spans="2:13" s="1" customFormat="1" x14ac:dyDescent="0.3">
      <c r="B29" s="1" t="s">
        <v>136</v>
      </c>
    </row>
    <row r="30" spans="2:13" s="1" customFormat="1" x14ac:dyDescent="0.3"/>
    <row r="31" spans="2:13" s="1" customFormat="1" x14ac:dyDescent="0.3">
      <c r="B31" s="51" t="s">
        <v>134</v>
      </c>
    </row>
    <row r="32" spans="2:13" s="1" customFormat="1" x14ac:dyDescent="0.3">
      <c r="B32" s="162" t="s">
        <v>132</v>
      </c>
      <c r="C32" s="162"/>
      <c r="D32" s="162"/>
      <c r="E32" s="162"/>
      <c r="F32" s="162"/>
      <c r="G32" s="162"/>
      <c r="H32" s="162"/>
      <c r="I32" s="162"/>
      <c r="J32" s="162"/>
    </row>
    <row r="33" spans="1:10" s="1" customFormat="1" x14ac:dyDescent="0.3">
      <c r="B33" s="1" t="s">
        <v>135</v>
      </c>
    </row>
    <row r="34" spans="1:10" s="1" customFormat="1" x14ac:dyDescent="0.3">
      <c r="B34" s="1" t="s">
        <v>99</v>
      </c>
    </row>
    <row r="35" spans="1:10" s="1" customFormat="1" ht="14.25" customHeight="1" x14ac:dyDescent="0.3"/>
    <row r="36" spans="1:10" s="1" customFormat="1" ht="14.25" customHeight="1" x14ac:dyDescent="0.3">
      <c r="B36" s="163" t="s">
        <v>87</v>
      </c>
      <c r="C36" s="163"/>
      <c r="D36" s="163"/>
      <c r="E36" s="163"/>
      <c r="F36" s="163"/>
      <c r="G36" s="163"/>
      <c r="H36" s="163"/>
      <c r="I36" s="163"/>
      <c r="J36" s="163"/>
    </row>
    <row r="37" spans="1:10" s="1" customFormat="1" ht="14.25" customHeight="1" x14ac:dyDescent="0.3"/>
    <row r="38" spans="1:10" s="1" customFormat="1" ht="14.25" customHeight="1" x14ac:dyDescent="0.3">
      <c r="B38" s="50" t="s">
        <v>123</v>
      </c>
      <c r="C38" s="50"/>
      <c r="D38" s="50"/>
      <c r="E38" s="50"/>
      <c r="F38" s="50"/>
      <c r="G38" s="50"/>
      <c r="H38" s="50"/>
      <c r="I38" s="50"/>
      <c r="J38" s="50"/>
    </row>
    <row r="39" spans="1:10" s="1" customFormat="1" ht="14.25" customHeight="1" x14ac:dyDescent="0.3">
      <c r="B39" s="50" t="s">
        <v>124</v>
      </c>
      <c r="C39" s="50"/>
      <c r="D39" s="50"/>
      <c r="E39" s="50"/>
      <c r="F39" s="50"/>
      <c r="G39" s="50"/>
      <c r="H39" s="50"/>
      <c r="I39" s="50"/>
      <c r="J39" s="50"/>
    </row>
    <row r="40" spans="1:10" s="1" customFormat="1" ht="14.25" customHeight="1" x14ac:dyDescent="0.3">
      <c r="B40" s="50" t="s">
        <v>94</v>
      </c>
      <c r="C40" s="50"/>
      <c r="D40" s="50"/>
      <c r="E40" s="50"/>
      <c r="F40" s="50"/>
      <c r="G40" s="50"/>
      <c r="H40" s="50"/>
      <c r="I40" s="50"/>
      <c r="J40" s="50"/>
    </row>
    <row r="41" spans="1:10" s="1" customFormat="1" ht="14.25" customHeight="1" x14ac:dyDescent="0.3">
      <c r="B41" s="50" t="s">
        <v>119</v>
      </c>
      <c r="C41" s="50"/>
      <c r="D41" s="50"/>
      <c r="E41" s="50"/>
      <c r="F41" s="50"/>
      <c r="G41" s="50"/>
      <c r="H41" s="50"/>
      <c r="I41" s="50"/>
      <c r="J41" s="50"/>
    </row>
    <row r="42" spans="1:10" s="1" customFormat="1" ht="14.25" customHeight="1" x14ac:dyDescent="0.3">
      <c r="B42" s="50" t="s">
        <v>125</v>
      </c>
      <c r="C42" s="50"/>
      <c r="D42" s="50"/>
      <c r="E42" s="50"/>
      <c r="F42" s="50"/>
      <c r="G42" s="50"/>
      <c r="H42" s="50"/>
      <c r="I42" s="50"/>
      <c r="J42" s="50"/>
    </row>
    <row r="43" spans="1:10" s="50" customFormat="1" ht="14.25" customHeight="1" x14ac:dyDescent="0.3">
      <c r="A43" s="1"/>
      <c r="B43" s="162" t="s">
        <v>120</v>
      </c>
      <c r="C43" s="162"/>
      <c r="D43" s="162"/>
      <c r="E43" s="162"/>
      <c r="F43" s="162"/>
      <c r="G43" s="162"/>
      <c r="H43" s="162"/>
      <c r="I43" s="162"/>
      <c r="J43" s="162"/>
    </row>
    <row r="44" spans="1:10" s="50" customFormat="1" ht="14.25" customHeight="1" x14ac:dyDescent="0.3">
      <c r="A44" s="1"/>
      <c r="B44" s="162"/>
      <c r="C44" s="162"/>
      <c r="D44" s="162"/>
      <c r="E44" s="162"/>
      <c r="F44" s="162"/>
      <c r="G44" s="162"/>
      <c r="H44" s="162"/>
      <c r="I44" s="162"/>
      <c r="J44" s="162"/>
    </row>
    <row r="45" spans="1:10" s="1" customFormat="1" ht="14.25" customHeight="1" x14ac:dyDescent="0.3">
      <c r="B45" s="50"/>
      <c r="C45" s="50"/>
      <c r="D45" s="50"/>
      <c r="E45" s="50"/>
      <c r="F45" s="50"/>
      <c r="G45" s="50"/>
      <c r="H45" s="50"/>
      <c r="I45" s="50"/>
      <c r="J45" s="50"/>
    </row>
    <row r="46" spans="1:10" s="1" customFormat="1" ht="14.25" customHeight="1" x14ac:dyDescent="0.3">
      <c r="B46" s="55" t="s">
        <v>88</v>
      </c>
      <c r="C46" s="50"/>
      <c r="D46" s="50"/>
      <c r="E46" s="50"/>
      <c r="F46" s="50"/>
      <c r="G46" s="50"/>
      <c r="H46" s="50"/>
      <c r="I46" s="50"/>
      <c r="J46" s="50"/>
    </row>
    <row r="47" spans="1:10" s="1" customFormat="1" ht="14.25" customHeight="1" x14ac:dyDescent="0.3">
      <c r="B47" s="162" t="s">
        <v>92</v>
      </c>
      <c r="C47" s="162"/>
      <c r="D47" s="162"/>
      <c r="E47" s="162"/>
      <c r="F47" s="162"/>
      <c r="G47" s="162"/>
      <c r="H47" s="162"/>
      <c r="I47" s="162"/>
      <c r="J47" s="162"/>
    </row>
    <row r="48" spans="1:10" s="1" customFormat="1" ht="14.25" customHeight="1" x14ac:dyDescent="0.3">
      <c r="B48" s="162"/>
      <c r="C48" s="162"/>
      <c r="D48" s="162"/>
      <c r="E48" s="162"/>
      <c r="F48" s="162"/>
      <c r="G48" s="162"/>
      <c r="H48" s="162"/>
      <c r="I48" s="162"/>
      <c r="J48" s="162"/>
    </row>
    <row r="49" spans="2:10" s="1" customFormat="1" ht="14.25" customHeight="1" x14ac:dyDescent="0.3">
      <c r="B49" s="162" t="s">
        <v>93</v>
      </c>
      <c r="C49" s="162"/>
      <c r="D49" s="162"/>
      <c r="E49" s="162"/>
      <c r="F49" s="162"/>
      <c r="G49" s="162"/>
      <c r="H49" s="162"/>
      <c r="I49" s="162"/>
      <c r="J49" s="162"/>
    </row>
    <row r="50" spans="2:10" s="1" customFormat="1" x14ac:dyDescent="0.3">
      <c r="B50" s="162" t="s">
        <v>113</v>
      </c>
      <c r="C50" s="162"/>
      <c r="D50" s="162"/>
      <c r="E50" s="162"/>
      <c r="F50" s="162"/>
      <c r="G50" s="162"/>
      <c r="H50" s="162"/>
      <c r="I50" s="162"/>
      <c r="J50" s="162"/>
    </row>
    <row r="51" spans="2:10" s="1" customFormat="1" x14ac:dyDescent="0.3">
      <c r="B51" s="162"/>
      <c r="C51" s="162"/>
      <c r="D51" s="162"/>
      <c r="E51" s="162"/>
      <c r="F51" s="162"/>
      <c r="G51" s="162"/>
      <c r="H51" s="162"/>
      <c r="I51" s="162"/>
      <c r="J51" s="162"/>
    </row>
    <row r="52" spans="2:10" s="1" customFormat="1" x14ac:dyDescent="0.3">
      <c r="B52" s="162" t="s">
        <v>114</v>
      </c>
      <c r="C52" s="162"/>
      <c r="D52" s="162"/>
      <c r="E52" s="162"/>
      <c r="F52" s="162"/>
      <c r="G52" s="162"/>
      <c r="H52" s="162"/>
      <c r="I52" s="162"/>
      <c r="J52" s="162"/>
    </row>
    <row r="53" spans="2:10" s="1" customFormat="1" x14ac:dyDescent="0.3">
      <c r="B53" s="162"/>
      <c r="C53" s="162"/>
      <c r="D53" s="162"/>
      <c r="E53" s="162"/>
      <c r="F53" s="162"/>
      <c r="G53" s="162"/>
      <c r="H53" s="162"/>
      <c r="I53" s="162"/>
      <c r="J53" s="162"/>
    </row>
    <row r="54" spans="2:10" s="1" customFormat="1" x14ac:dyDescent="0.3">
      <c r="B54" s="1" t="s">
        <v>91</v>
      </c>
    </row>
    <row r="55" spans="2:10" s="1" customFormat="1" x14ac:dyDescent="0.3"/>
  </sheetData>
  <sheetProtection algorithmName="SHA-512" hashValue="erM3TiPqSVPbipCjiFmJZbijnK0Am2+vX/eh0Ap7fw/aG1POApg04EGnTA8CiSRhb5jN6lInII4cS964jGu6Ng==" saltValue="n75/Hn/s4Trdn9B+09YEdw==" spinCount="100000" sheet="1" formatCells="0" formatColumns="0" formatRows="0" insertColumns="0" insertRows="0" insertHyperlinks="0" deleteColumns="0" deleteRows="0" sort="0" autoFilter="0" pivotTables="0"/>
  <mergeCells count="13">
    <mergeCell ref="M1:N1"/>
    <mergeCell ref="B1:J1"/>
    <mergeCell ref="B14:J15"/>
    <mergeCell ref="B16:J16"/>
    <mergeCell ref="B50:J51"/>
    <mergeCell ref="B32:J32"/>
    <mergeCell ref="B52:J53"/>
    <mergeCell ref="B7:J11"/>
    <mergeCell ref="B36:J36"/>
    <mergeCell ref="B43:J44"/>
    <mergeCell ref="B47:J48"/>
    <mergeCell ref="B49:J49"/>
    <mergeCell ref="B24:J25"/>
  </mergeCells>
  <hyperlinks>
    <hyperlink ref="M1" location="Ajuda!A1" display="Ajuda"/>
    <hyperlink ref="F20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Pontuação_Doutorado</vt:lpstr>
      <vt:lpstr>Instruções de preenchimento</vt:lpstr>
      <vt:lpstr>Instruções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2020-09-04T16:28:16Z</dcterms:created>
  <dcterms:modified xsi:type="dcterms:W3CDTF">2024-12-17T21:53:40Z</dcterms:modified>
</cp:coreProperties>
</file>