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/>
  <calcPr/>
</workbook>
</file>

<file path=xl/sharedStrings.xml><?xml version="1.0" encoding="utf-8"?>
<sst xmlns="http://schemas.openxmlformats.org/spreadsheetml/2006/main" count="54" uniqueCount="47">
  <si>
    <t>Informações e instruções para o preenchimento:</t>
  </si>
  <si>
    <r>
      <rPr>
        <rFont val="Arial"/>
        <b/>
        <color rgb="FFFFFF00"/>
        <sz val="15.0"/>
      </rPr>
      <t>ATENÇÃO!!!</t>
    </r>
    <r>
      <rPr>
        <rFont val="Arial"/>
        <b/>
        <color rgb="FFFFFF00"/>
      </rPr>
      <t xml:space="preserve">
Os valores na coluna "Somatório" têm que ficar iguais aos da coluna "Total trabalhos completos em EVENTOS".</t>
    </r>
    <r>
      <rPr>
        <rFont val="Arial"/>
        <b/>
        <color rgb="FFFFFFFF"/>
      </rPr>
      <t xml:space="preserve"> O</t>
    </r>
    <r>
      <rPr>
        <rFont val="Arial"/>
        <color rgb="FFFFFFFF"/>
      </rPr>
      <t xml:space="preserve"> total não pode mais ser alterado.</t>
    </r>
  </si>
  <si>
    <t>- Extração de número total do Lattes: 25/06/2025. O número total não pode mais ser alterado após esta data.</t>
  </si>
  <si>
    <t>- Esta planilha diz respeito ao Qualis apenas das produções em EVENTOS, que é uma característica específica da Computação.</t>
  </si>
  <si>
    <t>- A classificação de publicações em periódicos será enviada posteriormente pela PRPPG para verificação.</t>
  </si>
  <si>
    <t>- Anos de publicações consideradas neste edital: 2020, 2021, 2022, 2023, 2024, 2025.</t>
  </si>
  <si>
    <r>
      <rPr>
        <rFont val="Arial"/>
        <b/>
        <color rgb="FF000000"/>
      </rPr>
      <t xml:space="preserve">- Fonte de busca do Qualis 2017-2020: </t>
    </r>
    <r>
      <rPr>
        <rFont val="Arial"/>
        <b/>
        <color rgb="FF1155CC"/>
        <u/>
      </rPr>
      <t>https://www.gov.br/capes/pt-br/centrais-de-conteudo/documentos/avaliacao/09012022_RELATORIOQUALISEVENTOS20172020COMPUTACAO.PDF</t>
    </r>
  </si>
  <si>
    <t>Nome</t>
  </si>
  <si>
    <r>
      <rPr>
        <rFont val="Arial"/>
        <b/>
        <color rgb="FF000000"/>
      </rPr>
      <t xml:space="preserve">Total trabalhos completos em </t>
    </r>
    <r>
      <rPr>
        <rFont val="Arial"/>
        <b/>
        <color rgb="FFFF0000"/>
      </rPr>
      <t>EVENTOS</t>
    </r>
  </si>
  <si>
    <t>A1</t>
  </si>
  <si>
    <t>A2</t>
  </si>
  <si>
    <t>A3</t>
  </si>
  <si>
    <t>A4</t>
  </si>
  <si>
    <t>B1</t>
  </si>
  <si>
    <t>B2</t>
  </si>
  <si>
    <t>B3</t>
  </si>
  <si>
    <t>B4</t>
  </si>
  <si>
    <t>NC</t>
  </si>
  <si>
    <t>Somatório</t>
  </si>
  <si>
    <t>Check</t>
  </si>
  <si>
    <t>Pontuação</t>
  </si>
  <si>
    <t>Ana Marilza Pernas Fleischmann</t>
  </si>
  <si>
    <t>André Rauber Du Bois</t>
  </si>
  <si>
    <t>Brenda Salenave Santana</t>
  </si>
  <si>
    <t>Daniel Munari Vilchez Palomino</t>
  </si>
  <si>
    <t>Felipe de Souza Marques</t>
  </si>
  <si>
    <t>Gerson Geraldo Homrich Cavalheiro</t>
  </si>
  <si>
    <t>Guilherme Ribeiro Corrêa</t>
  </si>
  <si>
    <t>Larissa Astrogildo de Freitas</t>
  </si>
  <si>
    <t>Leomar Soares da Rosa Junior</t>
  </si>
  <si>
    <t>Lisane Brisolara de Brisolara</t>
  </si>
  <si>
    <t>Luciana Foss</t>
  </si>
  <si>
    <t>Luciano Volcan Agostini</t>
  </si>
  <si>
    <t>Marcelo Schiavon Porto</t>
  </si>
  <si>
    <t>Marilton Sanchotene de Aguiar</t>
  </si>
  <si>
    <t>Paulo Roberto Ferreira Júnior</t>
  </si>
  <si>
    <t>Rafael Iankowski Soares</t>
  </si>
  <si>
    <t>Rafael Piccin Torchelsen</t>
  </si>
  <si>
    <t>Renata Hax Sander Reiser</t>
  </si>
  <si>
    <t>Simone André da Costa Cavalheiro</t>
  </si>
  <si>
    <t>Tatiana Aires Tavares</t>
  </si>
  <si>
    <t>ok</t>
  </si>
  <si>
    <t>Tiago Thompsen Primo</t>
  </si>
  <si>
    <t>Ulisses Brisolara Corrêa</t>
  </si>
  <si>
    <t>Qualis</t>
  </si>
  <si>
    <t>Peso</t>
  </si>
  <si>
    <t>B4/B5/C/NC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</si>
</sst>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rgb="FF000000"/>
      <name val="&quot;Liberation Sans&quot;"/>
    </font>
    <font>
      <b/>
      <sz val="11.0"/>
      <color rgb="FF000000"/>
      <name val="Arial"/>
    </font>
    <font>
      <color rgb="FFFFFFFF"/>
      <name val="Arial"/>
    </font>
    <font>
      <b/>
      <color rgb="FFFF0000"/>
      <name val="Arial"/>
    </font>
    <font>
      <b/>
      <u/>
      <color rgb="FF000000"/>
      <name val="&quot;Liberation Sans&quot;"/>
    </font>
    <font>
      <color theme="1"/>
      <name val="Arial"/>
      <scheme val="minor"/>
    </font>
    <font>
      <b/>
      <color rgb="FF000000"/>
      <name val="Arial"/>
    </font>
    <font>
      <b/>
      <color theme="1"/>
      <name val="Arial"/>
      <scheme val="minor"/>
    </font>
    <font>
      <sz val="10.0"/>
      <color theme="1"/>
      <name val="Arial"/>
      <scheme val="minor"/>
    </font>
    <font>
      <color rgb="FF000000"/>
      <name val="Arial"/>
    </font>
    <font>
      <color rgb="FF000000"/>
      <name val="&quot;Liberation Sans&quot;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2" numFmtId="0" xfId="0" applyAlignment="1" applyFill="1" applyFont="1">
      <alignment readingOrder="0" shrinkToFit="0" vertical="bottom" wrapText="0"/>
    </xf>
    <xf borderId="0" fillId="2" fontId="1" numFmtId="0" xfId="0" applyAlignment="1" applyFont="1">
      <alignment readingOrder="0" shrinkToFit="0" vertical="bottom" wrapText="0"/>
    </xf>
    <xf borderId="0" fillId="3" fontId="3" numFmtId="0" xfId="0" applyAlignment="1" applyFill="1" applyFont="1">
      <alignment horizontal="center" readingOrder="0" shrinkToFit="0" vertical="top" wrapText="1"/>
    </xf>
    <xf borderId="0" fillId="2" fontId="4" numFmtId="0" xfId="0" applyAlignment="1" applyFont="1">
      <alignment readingOrder="0" shrinkToFit="0" vertical="bottom" wrapText="0"/>
    </xf>
    <xf borderId="0" fillId="2" fontId="5" numFmtId="0" xfId="0" applyAlignment="1" applyFont="1">
      <alignment readingOrder="0" shrinkToFit="0" vertical="bottom" wrapText="0"/>
    </xf>
    <xf borderId="0" fillId="3" fontId="6" numFmtId="0" xfId="0" applyAlignment="1" applyFont="1">
      <alignment readingOrder="0" shrinkToFit="0" vertical="top" wrapText="1"/>
    </xf>
    <xf borderId="1" fillId="0" fontId="1" numFmtId="0" xfId="0" applyAlignment="1" applyBorder="1" applyFont="1">
      <alignment readingOrder="0" shrinkToFit="0" vertical="center" wrapText="0"/>
    </xf>
    <xf borderId="2" fillId="0" fontId="7" numFmtId="0" xfId="0" applyAlignment="1" applyBorder="1" applyFont="1">
      <alignment readingOrder="0" shrinkToFit="0" vertical="center" wrapText="1"/>
    </xf>
    <xf borderId="2" fillId="0" fontId="1" numFmtId="0" xfId="0" applyAlignment="1" applyBorder="1" applyFont="1">
      <alignment readingOrder="0" shrinkToFit="0" vertical="center" wrapText="0"/>
    </xf>
    <xf borderId="2" fillId="0" fontId="7" numFmtId="0" xfId="0" applyAlignment="1" applyBorder="1" applyFont="1">
      <alignment readingOrder="0" shrinkToFit="0" vertical="center" wrapText="0"/>
    </xf>
    <xf borderId="1" fillId="4" fontId="8" numFmtId="0" xfId="0" applyAlignment="1" applyBorder="1" applyFill="1" applyFont="1">
      <alignment readingOrder="0" vertical="center"/>
    </xf>
    <xf borderId="1" fillId="0" fontId="9" numFmtId="0" xfId="0" applyAlignment="1" applyBorder="1" applyFont="1">
      <alignment shrinkToFit="0" vertical="top" wrapText="1"/>
    </xf>
    <xf borderId="1" fillId="0" fontId="9" numFmtId="0" xfId="0" applyAlignment="1" applyBorder="1" applyFont="1">
      <alignment horizontal="center" shrinkToFit="0" vertical="top" wrapText="1"/>
    </xf>
    <xf borderId="3" fillId="0" fontId="10" numFmtId="0" xfId="0" applyAlignment="1" applyBorder="1" applyFont="1">
      <alignment readingOrder="0" shrinkToFit="0" vertical="bottom" wrapText="0"/>
    </xf>
    <xf borderId="3" fillId="0" fontId="11" numFmtId="0" xfId="0" applyAlignment="1" applyBorder="1" applyFont="1">
      <alignment shrinkToFit="0" vertical="bottom" wrapText="0"/>
    </xf>
    <xf borderId="1" fillId="4" fontId="6" numFmtId="0" xfId="0" applyBorder="1" applyFont="1"/>
    <xf borderId="1" fillId="4" fontId="6" numFmtId="0" xfId="0" applyAlignment="1" applyBorder="1" applyFont="1">
      <alignment readingOrder="0"/>
    </xf>
    <xf borderId="3" fillId="0" fontId="11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horizontal="center" shrinkToFit="0" vertical="top" wrapText="1"/>
    </xf>
    <xf borderId="1" fillId="5" fontId="6" numFmtId="0" xfId="0" applyAlignment="1" applyBorder="1" applyFill="1" applyFont="1">
      <alignment readingOrder="0"/>
    </xf>
    <xf borderId="1" fillId="0" fontId="8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00FFFF"/>
          <bgColor rgb="FF00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76200</xdr:colOff>
      <xdr:row>0</xdr:row>
      <xdr:rowOff>161925</xdr:rowOff>
    </xdr:from>
    <xdr:ext cx="1657350" cy="990600"/>
    <xdr:sp>
      <xdr:nvSpPr>
        <xdr:cNvPr id="3" name="Shape 3"/>
        <xdr:cNvSpPr/>
      </xdr:nvSpPr>
      <xdr:spPr>
        <a:xfrm>
          <a:off x="4866100" y="1920575"/>
          <a:ext cx="1641900" cy="975300"/>
        </a:xfrm>
        <a:prstGeom prst="lef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0</xdr:row>
      <xdr:rowOff>161925</xdr:rowOff>
    </xdr:from>
    <xdr:ext cx="1657350" cy="990600"/>
    <xdr:sp>
      <xdr:nvSpPr>
        <xdr:cNvPr id="4" name="Shape 4"/>
        <xdr:cNvSpPr/>
      </xdr:nvSpPr>
      <xdr:spPr>
        <a:xfrm>
          <a:off x="3592375" y="1403100"/>
          <a:ext cx="1751400" cy="107460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v.br/capes/pt-br/centrais-de-conteudo/documentos/avaliacao/09012022_RELATORIOQUALISEVENTOS20172020COMPUTACAO.PD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8.88"/>
    <col customWidth="1" min="2" max="2" width="21.5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1"/>
      <c r="K1" s="1"/>
      <c r="L1" s="4" t="s">
        <v>1</v>
      </c>
    </row>
    <row r="2">
      <c r="A2" s="1"/>
      <c r="B2" s="5" t="s">
        <v>2</v>
      </c>
      <c r="C2" s="3"/>
      <c r="D2" s="3"/>
      <c r="E2" s="3"/>
      <c r="F2" s="3"/>
      <c r="G2" s="3"/>
      <c r="H2" s="3"/>
      <c r="I2" s="3"/>
      <c r="J2" s="1"/>
      <c r="K2" s="1"/>
    </row>
    <row r="3">
      <c r="A3" s="1"/>
      <c r="B3" s="5" t="s">
        <v>3</v>
      </c>
      <c r="C3" s="3"/>
      <c r="D3" s="3"/>
      <c r="E3" s="3"/>
      <c r="F3" s="3"/>
      <c r="G3" s="3"/>
      <c r="H3" s="3"/>
      <c r="I3" s="3"/>
      <c r="J3" s="1"/>
      <c r="K3" s="1"/>
    </row>
    <row r="4">
      <c r="A4" s="1"/>
      <c r="B4" s="5" t="s">
        <v>4</v>
      </c>
      <c r="C4" s="3"/>
      <c r="D4" s="3"/>
      <c r="E4" s="3"/>
      <c r="F4" s="3"/>
      <c r="G4" s="3"/>
      <c r="H4" s="3"/>
      <c r="I4" s="3"/>
      <c r="J4" s="1"/>
      <c r="K4" s="1"/>
    </row>
    <row r="5">
      <c r="A5" s="1"/>
      <c r="B5" s="5" t="s">
        <v>5</v>
      </c>
      <c r="C5" s="3"/>
      <c r="D5" s="3"/>
      <c r="E5" s="3"/>
      <c r="F5" s="3"/>
      <c r="G5" s="3"/>
      <c r="H5" s="3"/>
      <c r="I5" s="3"/>
      <c r="J5" s="1"/>
      <c r="K5" s="1"/>
    </row>
    <row r="6">
      <c r="A6" s="1"/>
      <c r="B6" s="6" t="s">
        <v>6</v>
      </c>
      <c r="C6" s="3"/>
      <c r="D6" s="3"/>
      <c r="E6" s="3"/>
      <c r="F6" s="3"/>
      <c r="G6" s="3"/>
      <c r="H6" s="3"/>
      <c r="I6" s="3"/>
      <c r="J6" s="1"/>
      <c r="K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"/>
      <c r="M7" s="7"/>
    </row>
    <row r="8">
      <c r="A8" s="8" t="s">
        <v>7</v>
      </c>
      <c r="B8" s="9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16</v>
      </c>
      <c r="K8" s="11" t="s">
        <v>17</v>
      </c>
      <c r="L8" s="12" t="s">
        <v>18</v>
      </c>
      <c r="M8" s="12" t="s">
        <v>19</v>
      </c>
      <c r="N8" s="12" t="s">
        <v>20</v>
      </c>
    </row>
    <row r="9">
      <c r="A9" s="13" t="s">
        <v>21</v>
      </c>
      <c r="B9" s="14">
        <v>21.0</v>
      </c>
      <c r="C9" s="15"/>
      <c r="D9" s="15"/>
      <c r="E9" s="15">
        <v>6.0</v>
      </c>
      <c r="F9" s="15">
        <v>7.0</v>
      </c>
      <c r="G9" s="16"/>
      <c r="H9" s="16"/>
      <c r="I9" s="15"/>
      <c r="J9" s="15">
        <v>6.0</v>
      </c>
      <c r="K9" s="15">
        <v>2.0</v>
      </c>
      <c r="L9" s="17">
        <f t="shared" ref="L9:L30" si="1">SUM(C9:K9)</f>
        <v>21</v>
      </c>
      <c r="M9" s="18" t="str">
        <f t="shared" ref="M9:M27" si="2">IF(L9=B9,"ok","revisar")</f>
        <v>ok</v>
      </c>
      <c r="N9" s="17">
        <f t="shared" ref="N9:N30" si="3">C9*B$33+D9*B$34+E9*B$35+F9*B$36+G9*B$37+H9*B$38+I9*B$39+J9*B$40+K9*B$40</f>
        <v>845</v>
      </c>
    </row>
    <row r="10">
      <c r="A10" s="13" t="s">
        <v>22</v>
      </c>
      <c r="B10" s="14">
        <v>22.0</v>
      </c>
      <c r="C10" s="15"/>
      <c r="D10" s="15"/>
      <c r="E10" s="16"/>
      <c r="F10" s="15">
        <v>11.0</v>
      </c>
      <c r="G10" s="15">
        <v>3.0</v>
      </c>
      <c r="H10" s="15">
        <v>2.0</v>
      </c>
      <c r="I10" s="15">
        <v>2.0</v>
      </c>
      <c r="J10" s="15">
        <v>3.0</v>
      </c>
      <c r="K10" s="15">
        <v>1.0</v>
      </c>
      <c r="L10" s="17">
        <f t="shared" si="1"/>
        <v>22</v>
      </c>
      <c r="M10" s="18" t="str">
        <f t="shared" si="2"/>
        <v>ok</v>
      </c>
      <c r="N10" s="17">
        <f t="shared" si="3"/>
        <v>815</v>
      </c>
    </row>
    <row r="11">
      <c r="A11" s="13" t="s">
        <v>23</v>
      </c>
      <c r="B11" s="14">
        <v>8.0</v>
      </c>
      <c r="C11" s="16"/>
      <c r="D11" s="15">
        <v>2.0</v>
      </c>
      <c r="E11" s="15">
        <v>3.0</v>
      </c>
      <c r="F11" s="15">
        <v>2.0</v>
      </c>
      <c r="G11" s="15"/>
      <c r="H11" s="15"/>
      <c r="I11" s="15">
        <v>1.0</v>
      </c>
      <c r="J11" s="15"/>
      <c r="K11" s="16"/>
      <c r="L11" s="17">
        <f t="shared" si="1"/>
        <v>8</v>
      </c>
      <c r="M11" s="18" t="str">
        <f t="shared" si="2"/>
        <v>ok</v>
      </c>
      <c r="N11" s="17">
        <f t="shared" si="3"/>
        <v>500</v>
      </c>
    </row>
    <row r="12">
      <c r="A12" s="13" t="s">
        <v>24</v>
      </c>
      <c r="B12" s="14">
        <v>41.0</v>
      </c>
      <c r="C12" s="15">
        <f>3+2+1+4+1</f>
        <v>11</v>
      </c>
      <c r="D12" s="15">
        <f>4</f>
        <v>4</v>
      </c>
      <c r="E12" s="16">
        <f>3</f>
        <v>3</v>
      </c>
      <c r="F12" s="15">
        <f>1+1+1+2+2+1+1+2+4+7</f>
        <v>22</v>
      </c>
      <c r="G12" s="16">
        <f>1</f>
        <v>1</v>
      </c>
      <c r="H12" s="16"/>
      <c r="I12" s="16"/>
      <c r="J12" s="16"/>
      <c r="K12" s="16"/>
      <c r="L12" s="17">
        <f t="shared" si="1"/>
        <v>41</v>
      </c>
      <c r="M12" s="18" t="str">
        <f t="shared" si="2"/>
        <v>ok</v>
      </c>
      <c r="N12" s="17">
        <f t="shared" si="3"/>
        <v>2900</v>
      </c>
    </row>
    <row r="13">
      <c r="A13" s="13" t="s">
        <v>25</v>
      </c>
      <c r="B13" s="14">
        <v>6.0</v>
      </c>
      <c r="C13" s="15">
        <v>1.0</v>
      </c>
      <c r="D13" s="15"/>
      <c r="E13" s="15">
        <v>1.0</v>
      </c>
      <c r="F13" s="15">
        <v>3.0</v>
      </c>
      <c r="G13" s="15"/>
      <c r="H13" s="15"/>
      <c r="I13" s="15"/>
      <c r="J13" s="15">
        <v>1.0</v>
      </c>
      <c r="K13" s="15"/>
      <c r="L13" s="17">
        <f t="shared" si="1"/>
        <v>6</v>
      </c>
      <c r="M13" s="18" t="str">
        <f t="shared" si="2"/>
        <v>ok</v>
      </c>
      <c r="N13" s="17">
        <f t="shared" si="3"/>
        <v>340</v>
      </c>
    </row>
    <row r="14">
      <c r="A14" s="13" t="s">
        <v>26</v>
      </c>
      <c r="B14" s="14">
        <v>22.0</v>
      </c>
      <c r="C14" s="16"/>
      <c r="D14" s="15">
        <v>2.0</v>
      </c>
      <c r="E14" s="15">
        <v>1.0</v>
      </c>
      <c r="F14" s="15">
        <v>13.0</v>
      </c>
      <c r="G14" s="15"/>
      <c r="H14" s="15">
        <v>1.0</v>
      </c>
      <c r="I14" s="15">
        <v>1.0</v>
      </c>
      <c r="J14" s="15">
        <v>3.0</v>
      </c>
      <c r="K14" s="15">
        <v>1.0</v>
      </c>
      <c r="L14" s="17">
        <f t="shared" si="1"/>
        <v>22</v>
      </c>
      <c r="M14" s="18" t="str">
        <f t="shared" si="2"/>
        <v>ok</v>
      </c>
      <c r="N14" s="17">
        <f t="shared" si="3"/>
        <v>1010</v>
      </c>
    </row>
    <row r="15">
      <c r="A15" s="13" t="s">
        <v>27</v>
      </c>
      <c r="B15" s="14">
        <v>55.0</v>
      </c>
      <c r="C15" s="15">
        <v>15.0</v>
      </c>
      <c r="D15" s="15">
        <v>4.0</v>
      </c>
      <c r="E15" s="15">
        <v>2.0</v>
      </c>
      <c r="F15" s="15">
        <v>30.0</v>
      </c>
      <c r="G15" s="15">
        <v>3.0</v>
      </c>
      <c r="H15" s="15">
        <v>0.0</v>
      </c>
      <c r="I15" s="15">
        <v>0.0</v>
      </c>
      <c r="J15" s="15">
        <v>0.0</v>
      </c>
      <c r="K15" s="15">
        <v>1.0</v>
      </c>
      <c r="L15" s="17">
        <f t="shared" si="1"/>
        <v>55</v>
      </c>
      <c r="M15" s="18" t="str">
        <f t="shared" si="2"/>
        <v>ok</v>
      </c>
      <c r="N15" s="17">
        <f t="shared" si="3"/>
        <v>3755</v>
      </c>
    </row>
    <row r="16">
      <c r="A16" s="13" t="s">
        <v>28</v>
      </c>
      <c r="B16" s="14">
        <v>21.0</v>
      </c>
      <c r="C16" s="15">
        <v>1.0</v>
      </c>
      <c r="D16" s="15">
        <v>2.0</v>
      </c>
      <c r="E16" s="15">
        <v>1.0</v>
      </c>
      <c r="F16" s="15">
        <v>9.0</v>
      </c>
      <c r="G16" s="15">
        <v>2.0</v>
      </c>
      <c r="H16" s="15">
        <v>0.0</v>
      </c>
      <c r="I16" s="15">
        <v>1.0</v>
      </c>
      <c r="J16" s="15">
        <v>4.0</v>
      </c>
      <c r="K16" s="15">
        <v>1.0</v>
      </c>
      <c r="L16" s="17">
        <f t="shared" si="1"/>
        <v>21</v>
      </c>
      <c r="M16" s="18" t="str">
        <f t="shared" si="2"/>
        <v>ok</v>
      </c>
      <c r="N16" s="17">
        <f t="shared" si="3"/>
        <v>950</v>
      </c>
    </row>
    <row r="17">
      <c r="A17" s="13" t="s">
        <v>29</v>
      </c>
      <c r="B17" s="14">
        <v>39.0</v>
      </c>
      <c r="C17" s="15">
        <v>6.0</v>
      </c>
      <c r="D17" s="15"/>
      <c r="E17" s="15">
        <v>10.0</v>
      </c>
      <c r="F17" s="15">
        <v>10.0</v>
      </c>
      <c r="G17" s="15"/>
      <c r="H17" s="15"/>
      <c r="I17" s="15">
        <v>4.0</v>
      </c>
      <c r="J17" s="15">
        <v>1.0</v>
      </c>
      <c r="K17" s="15">
        <v>8.0</v>
      </c>
      <c r="L17" s="17">
        <f t="shared" si="1"/>
        <v>39</v>
      </c>
      <c r="M17" s="18" t="str">
        <f t="shared" si="2"/>
        <v>ok</v>
      </c>
      <c r="N17" s="17">
        <f t="shared" si="3"/>
        <v>1935</v>
      </c>
    </row>
    <row r="18">
      <c r="A18" s="13" t="s">
        <v>30</v>
      </c>
      <c r="B18" s="14">
        <v>5.0</v>
      </c>
      <c r="C18" s="15"/>
      <c r="D18" s="15"/>
      <c r="E18" s="15"/>
      <c r="F18" s="15">
        <v>4.0</v>
      </c>
      <c r="G18" s="15"/>
      <c r="H18" s="15"/>
      <c r="I18" s="15"/>
      <c r="J18" s="15">
        <v>1.0</v>
      </c>
      <c r="K18" s="15"/>
      <c r="L18" s="17">
        <f t="shared" si="1"/>
        <v>5</v>
      </c>
      <c r="M18" s="18" t="str">
        <f t="shared" si="2"/>
        <v>ok</v>
      </c>
      <c r="N18" s="17">
        <f t="shared" si="3"/>
        <v>225</v>
      </c>
    </row>
    <row r="19">
      <c r="A19" s="13" t="s">
        <v>31</v>
      </c>
      <c r="B19" s="14">
        <v>39.0</v>
      </c>
      <c r="C19" s="15"/>
      <c r="D19" s="19">
        <v>1.0</v>
      </c>
      <c r="E19" s="15">
        <v>15.0</v>
      </c>
      <c r="F19" s="15">
        <v>12.0</v>
      </c>
      <c r="G19" s="15"/>
      <c r="H19" s="16"/>
      <c r="I19" s="15">
        <v>1.0</v>
      </c>
      <c r="J19" s="15"/>
      <c r="K19" s="15">
        <v>10.0</v>
      </c>
      <c r="L19" s="17">
        <f t="shared" si="1"/>
        <v>39</v>
      </c>
      <c r="M19" s="18" t="str">
        <f t="shared" si="2"/>
        <v>ok</v>
      </c>
      <c r="N19" s="17">
        <f t="shared" si="3"/>
        <v>1855</v>
      </c>
    </row>
    <row r="20">
      <c r="A20" s="13" t="s">
        <v>32</v>
      </c>
      <c r="B20" s="14">
        <v>65.0</v>
      </c>
      <c r="C20" s="15">
        <v>18.0</v>
      </c>
      <c r="D20" s="15">
        <v>2.0</v>
      </c>
      <c r="E20" s="15">
        <v>4.0</v>
      </c>
      <c r="F20" s="15">
        <v>31.0</v>
      </c>
      <c r="G20" s="15">
        <v>7.0</v>
      </c>
      <c r="H20" s="15">
        <v>0.0</v>
      </c>
      <c r="I20" s="15">
        <v>0.0</v>
      </c>
      <c r="J20" s="15">
        <v>2.0</v>
      </c>
      <c r="K20" s="15">
        <v>1.0</v>
      </c>
      <c r="L20" s="17">
        <f t="shared" si="1"/>
        <v>65</v>
      </c>
      <c r="M20" s="18" t="str">
        <f t="shared" si="2"/>
        <v>ok</v>
      </c>
      <c r="N20" s="17">
        <f t="shared" si="3"/>
        <v>4250</v>
      </c>
    </row>
    <row r="21">
      <c r="A21" s="13" t="s">
        <v>33</v>
      </c>
      <c r="B21" s="14">
        <v>46.0</v>
      </c>
      <c r="C21" s="15">
        <v>12.0</v>
      </c>
      <c r="D21" s="15">
        <v>0.0</v>
      </c>
      <c r="E21" s="15">
        <v>5.0</v>
      </c>
      <c r="F21" s="15">
        <v>24.0</v>
      </c>
      <c r="G21" s="15">
        <v>4.0</v>
      </c>
      <c r="H21" s="16"/>
      <c r="I21" s="19"/>
      <c r="J21" s="19"/>
      <c r="K21" s="15">
        <v>1.0</v>
      </c>
      <c r="L21" s="17">
        <f t="shared" si="1"/>
        <v>46</v>
      </c>
      <c r="M21" s="18" t="str">
        <f t="shared" si="2"/>
        <v>ok</v>
      </c>
      <c r="N21" s="17">
        <f t="shared" si="3"/>
        <v>3035</v>
      </c>
    </row>
    <row r="22">
      <c r="A22" s="13" t="s">
        <v>34</v>
      </c>
      <c r="B22" s="14">
        <v>42.0</v>
      </c>
      <c r="C22" s="15">
        <v>6.0</v>
      </c>
      <c r="D22" s="15">
        <v>2.0</v>
      </c>
      <c r="E22" s="15">
        <v>10.0</v>
      </c>
      <c r="F22" s="15">
        <v>12.0</v>
      </c>
      <c r="G22" s="15">
        <v>0.0</v>
      </c>
      <c r="H22" s="15">
        <v>0.0</v>
      </c>
      <c r="I22" s="15">
        <v>5.0</v>
      </c>
      <c r="J22" s="15">
        <v>4.0</v>
      </c>
      <c r="K22" s="15">
        <v>3.0</v>
      </c>
      <c r="L22" s="17">
        <f t="shared" si="1"/>
        <v>42</v>
      </c>
      <c r="M22" s="18" t="str">
        <f t="shared" si="2"/>
        <v>ok</v>
      </c>
      <c r="N22" s="17">
        <f t="shared" si="3"/>
        <v>2215</v>
      </c>
    </row>
    <row r="23">
      <c r="A23" s="13" t="s">
        <v>35</v>
      </c>
      <c r="B23" s="14">
        <v>8.0</v>
      </c>
      <c r="C23" s="15"/>
      <c r="D23" s="15"/>
      <c r="E23" s="15"/>
      <c r="F23" s="15">
        <v>3.0</v>
      </c>
      <c r="G23" s="15">
        <v>4.0</v>
      </c>
      <c r="H23" s="15"/>
      <c r="I23" s="15"/>
      <c r="J23" s="15">
        <v>1.0</v>
      </c>
      <c r="K23" s="15"/>
      <c r="L23" s="17">
        <f t="shared" si="1"/>
        <v>8</v>
      </c>
      <c r="M23" s="18" t="str">
        <f t="shared" si="2"/>
        <v>ok</v>
      </c>
      <c r="N23" s="17">
        <f t="shared" si="3"/>
        <v>330</v>
      </c>
    </row>
    <row r="24">
      <c r="A24" s="13" t="s">
        <v>36</v>
      </c>
      <c r="B24" s="14">
        <v>29.0</v>
      </c>
      <c r="C24" s="15">
        <v>5.0</v>
      </c>
      <c r="D24" s="15">
        <v>1.0</v>
      </c>
      <c r="E24" s="15">
        <v>0.0</v>
      </c>
      <c r="F24" s="15">
        <v>9.0</v>
      </c>
      <c r="G24" s="15">
        <v>10.0</v>
      </c>
      <c r="H24" s="15">
        <v>1.0</v>
      </c>
      <c r="I24" s="15">
        <v>2.0</v>
      </c>
      <c r="J24" s="15">
        <v>0.0</v>
      </c>
      <c r="K24" s="15">
        <v>1.0</v>
      </c>
      <c r="L24" s="17">
        <f t="shared" si="1"/>
        <v>29</v>
      </c>
      <c r="M24" s="18" t="str">
        <f t="shared" si="2"/>
        <v>ok</v>
      </c>
      <c r="N24" s="17">
        <f t="shared" si="3"/>
        <v>1530</v>
      </c>
    </row>
    <row r="25">
      <c r="A25" s="13" t="s">
        <v>37</v>
      </c>
      <c r="B25" s="20">
        <v>12.0</v>
      </c>
      <c r="C25" s="15">
        <v>1.0</v>
      </c>
      <c r="D25" s="16"/>
      <c r="E25" s="15">
        <v>5.0</v>
      </c>
      <c r="F25" s="15">
        <v>4.0</v>
      </c>
      <c r="G25" s="16"/>
      <c r="H25" s="16"/>
      <c r="I25" s="16"/>
      <c r="J25" s="16"/>
      <c r="K25" s="15">
        <v>2.0</v>
      </c>
      <c r="L25" s="17">
        <f t="shared" si="1"/>
        <v>12</v>
      </c>
      <c r="M25" s="18" t="str">
        <f t="shared" si="2"/>
        <v>ok</v>
      </c>
      <c r="N25" s="17">
        <f t="shared" si="3"/>
        <v>680</v>
      </c>
    </row>
    <row r="26">
      <c r="A26" s="13" t="s">
        <v>38</v>
      </c>
      <c r="B26" s="14">
        <v>62.0</v>
      </c>
      <c r="C26" s="15"/>
      <c r="D26" s="15">
        <v>4.0</v>
      </c>
      <c r="E26" s="15">
        <v>12.0</v>
      </c>
      <c r="F26" s="15">
        <v>7.0</v>
      </c>
      <c r="G26" s="15">
        <v>7.0</v>
      </c>
      <c r="H26" s="15">
        <v>1.0</v>
      </c>
      <c r="I26" s="15">
        <v>2.0</v>
      </c>
      <c r="J26" s="15">
        <v>11.0</v>
      </c>
      <c r="K26" s="15">
        <v>18.0</v>
      </c>
      <c r="L26" s="17">
        <f t="shared" si="1"/>
        <v>62</v>
      </c>
      <c r="M26" s="21" t="str">
        <f t="shared" si="2"/>
        <v>ok</v>
      </c>
      <c r="N26" s="17">
        <f t="shared" si="3"/>
        <v>2035</v>
      </c>
    </row>
    <row r="27">
      <c r="A27" s="13" t="s">
        <v>39</v>
      </c>
      <c r="B27" s="14">
        <v>42.0</v>
      </c>
      <c r="C27" s="15"/>
      <c r="D27" s="15">
        <v>1.0</v>
      </c>
      <c r="E27" s="15">
        <v>19.0</v>
      </c>
      <c r="F27" s="15">
        <v>11.0</v>
      </c>
      <c r="G27" s="15"/>
      <c r="H27" s="16"/>
      <c r="I27" s="16"/>
      <c r="J27" s="15">
        <v>1.0</v>
      </c>
      <c r="K27" s="15">
        <v>10.0</v>
      </c>
      <c r="L27" s="17">
        <f t="shared" si="1"/>
        <v>42</v>
      </c>
      <c r="M27" s="18" t="str">
        <f t="shared" si="2"/>
        <v>ok</v>
      </c>
      <c r="N27" s="17">
        <f t="shared" si="3"/>
        <v>2075</v>
      </c>
    </row>
    <row r="28">
      <c r="A28" s="13" t="s">
        <v>40</v>
      </c>
      <c r="B28" s="14">
        <v>10.0</v>
      </c>
      <c r="C28" s="16"/>
      <c r="D28" s="15"/>
      <c r="E28" s="15">
        <v>7.0</v>
      </c>
      <c r="F28" s="15">
        <v>3.0</v>
      </c>
      <c r="G28" s="15"/>
      <c r="H28" s="15"/>
      <c r="I28" s="16"/>
      <c r="J28" s="15"/>
      <c r="K28" s="16"/>
      <c r="L28" s="17">
        <f t="shared" si="1"/>
        <v>10</v>
      </c>
      <c r="M28" s="18" t="s">
        <v>41</v>
      </c>
      <c r="N28" s="17">
        <f t="shared" si="3"/>
        <v>655</v>
      </c>
    </row>
    <row r="29">
      <c r="A29" s="13" t="s">
        <v>42</v>
      </c>
      <c r="B29" s="14">
        <v>50.0</v>
      </c>
      <c r="C29" s="15">
        <v>1.0</v>
      </c>
      <c r="D29" s="16"/>
      <c r="E29" s="15">
        <v>17.0</v>
      </c>
      <c r="F29" s="15">
        <v>8.0</v>
      </c>
      <c r="G29" s="15">
        <v>2.0</v>
      </c>
      <c r="H29" s="16"/>
      <c r="I29" s="15">
        <v>15.0</v>
      </c>
      <c r="J29" s="15">
        <v>1.0</v>
      </c>
      <c r="K29" s="15">
        <v>6.0</v>
      </c>
      <c r="L29" s="17">
        <f t="shared" si="1"/>
        <v>50</v>
      </c>
      <c r="M29" s="18" t="str">
        <f t="shared" ref="M29:M30" si="4">IF(L29=B29,"ok","revisar")</f>
        <v>ok</v>
      </c>
      <c r="N29" s="17">
        <f t="shared" si="3"/>
        <v>1995</v>
      </c>
    </row>
    <row r="30">
      <c r="A30" s="13" t="s">
        <v>43</v>
      </c>
      <c r="B30" s="14">
        <v>21.0</v>
      </c>
      <c r="C30" s="15">
        <v>3.0</v>
      </c>
      <c r="D30" s="15">
        <v>2.0</v>
      </c>
      <c r="E30" s="15">
        <v>1.0</v>
      </c>
      <c r="F30" s="15">
        <v>10.0</v>
      </c>
      <c r="G30" s="15">
        <v>1.0</v>
      </c>
      <c r="H30" s="15">
        <v>0.0</v>
      </c>
      <c r="I30" s="15">
        <v>0.0</v>
      </c>
      <c r="J30" s="15">
        <v>0.0</v>
      </c>
      <c r="K30" s="15">
        <v>4.0</v>
      </c>
      <c r="L30" s="17">
        <f t="shared" si="1"/>
        <v>21</v>
      </c>
      <c r="M30" s="18" t="str">
        <f t="shared" si="4"/>
        <v>ok</v>
      </c>
      <c r="N30" s="17">
        <f t="shared" si="3"/>
        <v>1150</v>
      </c>
    </row>
    <row r="32">
      <c r="A32" s="22" t="s">
        <v>44</v>
      </c>
      <c r="B32" s="22" t="s">
        <v>45</v>
      </c>
    </row>
    <row r="33">
      <c r="A33" s="23" t="s">
        <v>9</v>
      </c>
      <c r="B33" s="23">
        <v>100.0</v>
      </c>
    </row>
    <row r="34">
      <c r="A34" s="23" t="s">
        <v>10</v>
      </c>
      <c r="B34" s="23">
        <v>85.0</v>
      </c>
    </row>
    <row r="35">
      <c r="A35" s="23" t="s">
        <v>11</v>
      </c>
      <c r="B35" s="23">
        <v>70.0</v>
      </c>
    </row>
    <row r="36">
      <c r="A36" s="23" t="s">
        <v>12</v>
      </c>
      <c r="B36" s="23">
        <v>55.0</v>
      </c>
    </row>
    <row r="37">
      <c r="A37" s="23" t="s">
        <v>13</v>
      </c>
      <c r="B37" s="23">
        <v>40.0</v>
      </c>
    </row>
    <row r="38">
      <c r="A38" s="23" t="s">
        <v>14</v>
      </c>
      <c r="B38" s="23">
        <v>25.0</v>
      </c>
    </row>
    <row r="39">
      <c r="A39" s="23" t="s">
        <v>15</v>
      </c>
      <c r="B39" s="23">
        <v>10.0</v>
      </c>
    </row>
    <row r="40">
      <c r="A40" s="23" t="s">
        <v>46</v>
      </c>
      <c r="B40" s="23">
        <v>5.0</v>
      </c>
    </row>
  </sheetData>
  <mergeCells count="1">
    <mergeCell ref="L1:M6"/>
  </mergeCells>
  <conditionalFormatting sqref="M9:M30">
    <cfRule type="containsText" dxfId="0" priority="1" operator="containsText" text="revisar">
      <formula>NOT(ISERROR(SEARCH(("revisar"),(M9))))</formula>
    </cfRule>
  </conditionalFormatting>
  <hyperlinks>
    <hyperlink r:id="rId1" ref="B6"/>
  </hyperlinks>
  <drawing r:id="rId2"/>
</worksheet>
</file>