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4"/>
  </bookViews>
  <sheets>
    <sheet name="2012" sheetId="1" state="visible" r:id="rId3"/>
    <sheet name="2013" sheetId="2" state="visible" r:id="rId4"/>
    <sheet name="2014" sheetId="3" state="visible" r:id="rId5"/>
    <sheet name="2015" sheetId="4" state="visible" r:id="rId6"/>
    <sheet name="2016" sheetId="5" state="visible" r:id="rId7"/>
    <sheet name="2017" sheetId="6" state="visible" r:id="rId8"/>
    <sheet name="2018" sheetId="7" state="visible" r:id="rId9"/>
    <sheet name="2019" sheetId="8" state="visible" r:id="rId10"/>
    <sheet name="2020" sheetId="9" state="visible" r:id="rId11"/>
    <sheet name="2021" sheetId="10" state="visible" r:id="rId12"/>
    <sheet name="2022" sheetId="11" state="visible" r:id="rId13"/>
    <sheet name="2023" sheetId="12" state="visible" r:id="rId14"/>
    <sheet name="2024" sheetId="13" state="visible" r:id="rId15"/>
    <sheet name="2025" sheetId="14" state="visible" r:id="rId16"/>
    <sheet name="GRAFICO" sheetId="15" state="visible" r:id="rId17"/>
    <sheet name="HISTORICO" sheetId="16" state="visible" r:id="rId1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<sst xmlns="http://schemas.openxmlformats.org/spreadsheetml/2006/main" count="258" uniqueCount="33">
  <si>
    <t xml:space="preserve">Fazenda da Palma 1</t>
  </si>
  <si>
    <t xml:space="preserve">Mês</t>
  </si>
  <si>
    <t xml:space="preserve">Fatura Total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</si>
  <si>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</si>
  <si>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</si>
  <si>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</si>
  <si>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</si>
  <si>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</si>
  <si>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</si>
  <si>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</si>
  <si>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</si>
  <si>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</si>
  <si>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</si>
  <si>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</si>
  <si>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</si>
  <si>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</si>
  <si>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</si>
  <si>
    <t xml:space="preserve">Fatura Total (R$)</t>
  </si>
  <si>
    <t xml:space="preserve">Agosto/2025</t>
  </si>
  <si>
    <t xml:space="preserve">Setembro/2025</t>
  </si>
  <si>
    <t xml:space="preserve">Outubro/2025</t>
  </si>
  <si>
    <t xml:space="preserve">Novembro/2025</t>
  </si>
  <si>
    <t xml:space="preserve">Dezembro/2025</t>
  </si>
  <si>
    <t xml:space="preserve">Janeiro/2026</t>
  </si>
  <si>
    <t xml:space="preserve">Fevereiro/2026</t>
  </si>
  <si>
    <t xml:space="preserve">Março/2026</t>
  </si>
  <si>
    <t xml:space="preserve">Abril/2026</t>
  </si>
  <si>
    <t xml:space="preserve">Maio/2026</t>
  </si>
  <si>
    <t xml:space="preserve">Junho/2026</t>
  </si>
  <si>
    <t xml:space="preserve">Julho/2026</t>
  </si>
  <si>
    <t xml:space="preserve">Ano</t>
  </si>
  <si>
    <t xml:space="preserve">Total em dinheiro (R$)</t>
  </si>
  <si>
    <t xml:space="preserve">Total em consumo (kWh)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</si>
</sst>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(* #,##0.00_);_(* \(#,##0.00\);_(* \-??_);_(@_)"/>
    <numFmt numFmtId="166" formatCode="#,##0.00"/>
    <numFmt numFmtId="167" formatCode="#,##0"/>
    <numFmt numFmtId="168" formatCode="0.00"/>
    <numFmt numFmtId="169" formatCode="@"/>
    <numFmt numFmtId="170" formatCode="&quot;R$ &quot;#,##0.00"/>
    <numFmt numFmtId="171" formatCode="&quot;R$&quot;#,##0.0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1"/>
      <color theme="1"/>
      <name val="Tw Cen MT"/>
      <family val="2"/>
      <charset val="1"/>
    </font>
    <font>
      <sz val="16"/>
      <color theme="1"/>
      <name val="Calibri"/>
      <family val="2"/>
      <charset val="1"/>
    </font>
    <font>
      <b val="true"/>
      <sz val="14"/>
      <color theme="1"/>
      <name val="Calibri"/>
      <family val="2"/>
      <charset val="1"/>
    </font>
    <font>
      <sz val="36"/>
      <color theme="1"/>
      <name val="Tw Cen MT"/>
      <family val="2"/>
      <charset val="1"/>
    </font>
    <font>
      <sz val="12"/>
      <color theme="1"/>
      <name val="Calibri"/>
      <family val="2"/>
      <charset val="1"/>
    </font>
    <font>
      <sz val="14"/>
      <color theme="1"/>
      <name val="Tw Cen MT"/>
      <family val="2"/>
      <charset val="1"/>
    </font>
    <font>
      <b val="true"/>
      <sz val="12"/>
      <color rgb="FFFF0000"/>
      <name val="Calibri"/>
      <family val="2"/>
      <charset val="1"/>
    </font>
    <font>
      <b val="true"/>
      <sz val="10"/>
      <color rgb="FF000000"/>
      <name val="Calibri"/>
      <family val="2"/>
    </font>
    <font>
      <sz val="10"/>
      <color rgb="FF000000"/>
      <name val="Calibri"/>
      <family val="2"/>
    </font>
    <font>
      <b val="true"/>
      <sz val="11"/>
      <color rgb="FF666666"/>
      <name val="Tw Cen MT"/>
      <family val="2"/>
      <charset val="1"/>
    </font>
    <font>
      <sz val="11"/>
      <color rgb="FFFF0000"/>
      <name val="Tw Cen MT"/>
      <family val="2"/>
      <charset val="1"/>
    </font>
    <font>
      <b val="true"/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FF"/>
      </patternFill>
    </fill>
    <fill>
      <patternFill patternType="solid">
        <fgColor theme="0"/>
        <bgColor rgb="FFF2F2F2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medium"/>
      <top style="thin"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7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9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9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9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9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9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9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1" fillId="3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1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9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3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9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9" fillId="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9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9" fillId="4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9" fillId="4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9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9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9" fillId="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9" fillId="4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8" fontId="9" fillId="3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9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9" fillId="4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9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9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9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0" fillId="3" borderId="3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3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0" fillId="3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71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0" fillId="3" borderId="3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4" xfId="20"/>
    <cellStyle name="Vírgula 3" xfId="21"/>
    <cellStyle name="Vírgula 4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2F2F2"/>
      <rgbColor rgb="FFCCFFFF"/>
      <rgbColor rgb="FF660066"/>
      <rgbColor rgb="FFFF8080"/>
      <rgbColor rgb="FF0066CC"/>
      <rgbColor rgb="FFC9D3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969696"/>
      <rgbColor rgb="FF1024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422573858959115"/>
          <c:y val="0.0464019851116625"/>
          <c:w val="0.902954358364584"/>
          <c:h val="0.764267990074442"/>
        </c:manualLayout>
      </c:layout>
      <c:lineChart>
        <c:grouping val="standar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12600">
              <a:solidFill>
                <a:schemeClr val="dk2">
                  <a:lumMod val="50000"/>
                </a:schemeClr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649951204459438"/>
                  <c:y val="0.044084181525883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456402239323389"/>
                  <c:y val="-0.030731871127454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533035371555594"/>
                  <c:y val="0.038244436528768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358924745444075"/>
                  <c:y val="0.033758364737505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279761525501885"/>
                  <c:y val="-0.053144381030080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617171158841309"/>
                  <c:y val="0.036781066288154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648774246664753"/>
                  <c:y val="-0.035425905874519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335707735899656"/>
                  <c:y val="0.034167602238265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235636861488383"/>
                  <c:y val="0.018464979875973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459320490126552"/>
                  <c:y val="0.025651872662278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34518087292533"/>
                  <c:y val="0.04084360516445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464685268303474"/>
                  <c:y val="0.035656259595707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b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Agosto/2025</c:v>
                </c:pt>
                <c:pt idx="1">
                  <c:v>Setembro/2025</c:v>
                </c:pt>
                <c:pt idx="2">
                  <c:v>Outubro/2025</c:v>
                </c:pt>
                <c:pt idx="3">
                  <c:v>Novembro/2025</c:v>
                </c:pt>
                <c:pt idx="4">
                  <c:v>Dezembro/2025</c:v>
                </c:pt>
                <c:pt idx="5">
                  <c:v>Janeiro/2026</c:v>
                </c:pt>
                <c:pt idx="6">
                  <c:v>Fevereiro/2026</c:v>
                </c:pt>
                <c:pt idx="7">
                  <c:v>Março/2026</c:v>
                </c:pt>
                <c:pt idx="8">
                  <c:v>Abril/2026</c:v>
                </c:pt>
                <c:pt idx="9">
                  <c:v>Maio/2026</c:v>
                </c:pt>
                <c:pt idx="10">
                  <c:v>Junho/2026</c:v>
                </c:pt>
                <c:pt idx="11">
                  <c:v>Julho/2026</c:v>
                </c:pt>
              </c:strCache>
            </c:strRef>
          </c:cat>
          <c:val>
            <c:numRef>
              <c:f>GRAFICO!$C$6:$C$17</c:f>
              <c:numCache>
                <c:formatCode>"R$ "#,##0.00</c:formatCode>
                <c:ptCount val="12"/>
                <c:pt idx="0">
                  <c:v>11828.13</c:v>
                </c:pt>
                <c:pt idx="1">
                  <c:v>11307.18</c:v>
                </c:pt>
                <c:pt idx="2">
                  <c:v>9411.02</c:v>
                </c:pt>
                <c:pt idx="3">
                  <c:v>9086.07</c:v>
                </c:pt>
                <c:pt idx="4">
                  <c:v>10236.16</c:v>
                </c:pt>
                <c:pt idx="5">
                  <c:v>5945.88</c:v>
                </c:pt>
                <c:pt idx="6">
                  <c:v>2218.41</c:v>
                </c:pt>
                <c:pt idx="7">
                  <c:v>5437.65</c:v>
                </c:pt>
                <c:pt idx="8">
                  <c:v>6355.91</c:v>
                </c:pt>
                <c:pt idx="9">
                  <c:v>8530.73</c:v>
                </c:pt>
                <c:pt idx="10">
                  <c:v>15260.75</c:v>
                </c:pt>
                <c:pt idx="11">
                  <c:v>17304.14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637156430175123"/>
                  <c:y val="-0.0049198108058364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289961237118338"/>
                  <c:y val="-0.032902388395716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395366562711843"/>
                  <c:y val="-0.037206214834797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385340551240414"/>
                  <c:y val="-0.039107026423954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201586953745262"/>
                  <c:y val="0.031966672773772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317060607645584"/>
                  <c:y val="-0.03270160432856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368110130691632"/>
                  <c:y val="-0.029030015657244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380840554957802"/>
                  <c:y val="-0.040960976717933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304202176325645"/>
                  <c:y val="-0.034327347032935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335176679636656"/>
                  <c:y val="-0.029486184110041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308401049581742"/>
                  <c:y val="0.035034418023238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276284119591379"/>
                  <c:y val="-0.029512737199084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Agosto/2025</c:v>
                </c:pt>
                <c:pt idx="1">
                  <c:v>Setembro/2025</c:v>
                </c:pt>
                <c:pt idx="2">
                  <c:v>Outubro/2025</c:v>
                </c:pt>
                <c:pt idx="3">
                  <c:v>Novembro/2025</c:v>
                </c:pt>
                <c:pt idx="4">
                  <c:v>Dezembro/2025</c:v>
                </c:pt>
                <c:pt idx="5">
                  <c:v>Janeiro/2026</c:v>
                </c:pt>
                <c:pt idx="6">
                  <c:v>Fevereiro/2026</c:v>
                </c:pt>
                <c:pt idx="7">
                  <c:v>Março/2026</c:v>
                </c:pt>
                <c:pt idx="8">
                  <c:v>Abril/2026</c:v>
                </c:pt>
                <c:pt idx="9">
                  <c:v>Maio/2026</c:v>
                </c:pt>
                <c:pt idx="10">
                  <c:v>Junho/2026</c:v>
                </c:pt>
                <c:pt idx="11">
                  <c:v>Julho/2026</c:v>
                </c:pt>
              </c:strCache>
            </c:strRef>
          </c:cat>
          <c:val>
            <c:numRef>
              <c:f>GRAFICO!$D$6:$D$17</c:f>
              <c:numCache>
                <c:formatCode>#,##0</c:formatCode>
                <c:ptCount val="12"/>
                <c:pt idx="0">
                  <c:v>16675</c:v>
                </c:pt>
                <c:pt idx="1">
                  <c:v>15634</c:v>
                </c:pt>
                <c:pt idx="2">
                  <c:v>11965</c:v>
                </c:pt>
                <c:pt idx="3">
                  <c:v>11189</c:v>
                </c:pt>
                <c:pt idx="4">
                  <c:v>9379</c:v>
                </c:pt>
                <c:pt idx="5">
                  <c:v>6401</c:v>
                </c:pt>
                <c:pt idx="6">
                  <c:v>6262</c:v>
                </c:pt>
                <c:pt idx="7">
                  <c:v>7623</c:v>
                </c:pt>
                <c:pt idx="8">
                  <c:v>10058</c:v>
                </c:pt>
                <c:pt idx="9">
                  <c:v>17615</c:v>
                </c:pt>
                <c:pt idx="10">
                  <c:v>18791</c:v>
                </c:pt>
                <c:pt idx="11">
                  <c:v>18934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60017458"/>
        <c:axId val="17388715"/>
      </c:lineChart>
      <c:catAx>
        <c:axId val="60017458"/>
        <c:scaling>
          <c:orientation val="minMax"/>
        </c:scaling>
        <c:delete val="0"/>
        <c:axPos val="b"/>
        <c:majorGridlines>
          <c:spPr>
            <a:ln w="9360">
              <a:solidFill>
                <a:schemeClr val="lt1">
                  <a:lumMod val="85000"/>
                </a:schemeClr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2100000"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17388715"/>
        <c:crosses val="autoZero"/>
        <c:auto val="1"/>
        <c:lblAlgn val="ctr"/>
        <c:lblOffset val="100"/>
        <c:noMultiLvlLbl val="0"/>
      </c:catAx>
      <c:valAx>
        <c:axId val="17388715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0017458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.0329124510723231"/>
          <c:y val="0.0449416705796539"/>
          <c:w val="0.233376459384664"/>
          <c:h val="0.105498068927048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1000" b="1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246303224657046"/>
          <c:y val="0.0614599686028257"/>
          <c:w val="0.96071619454837"/>
          <c:h val="0.821899529042386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HISTORICO!$C$6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10243E"/>
            </a:solidFill>
            <a:ln w="12600">
              <a:solidFill>
                <a:schemeClr val="dk2">
                  <a:lumMod val="50000"/>
                </a:schemeClr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Lbls>
            <c:dLbl>
              <c:idx val="0"/>
              <c:layout>
                <c:manualLayout>
                  <c:x val="-0.0487245551614044"/>
                  <c:y val="0.0391446713585102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512067699137966"/>
                  <c:y val="-0.0281551590975805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443128055429353"/>
                  <c:y val="0.026406016360847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175364244986839"/>
                  <c:y val="0.032403570149143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59144537411305"/>
                  <c:y val="-0.0302882073918211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645816611605556"/>
                  <c:y val="0.0278102911276621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527776043242658"/>
                  <c:y val="0.0295279449815888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267093780283558"/>
                  <c:y val="0.0378218147647057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626806247416934"/>
                  <c:y val="-0.0306518392850557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575281054852925"/>
                  <c:y val="0.0237756162600826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175026063413225"/>
                  <c:y val="-0.0307130916324333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b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HISTORICO!$B$18:$B$28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HISTORICO!$C$18:$C$28</c:f>
              <c:numCache>
                <c:formatCode>"R$"#,##0.00</c:formatCode>
                <c:ptCount val="11"/>
                <c:pt idx="0">
                  <c:v>20903.72</c:v>
                </c:pt>
                <c:pt idx="1">
                  <c:v>19997.17</c:v>
                </c:pt>
                <c:pt idx="2">
                  <c:v>18351.09</c:v>
                </c:pt>
                <c:pt idx="3">
                  <c:v>28578.16</c:v>
                </c:pt>
                <c:pt idx="4">
                  <c:v>46508.19</c:v>
                </c:pt>
                <c:pt idx="5">
                  <c:v>25019.91</c:v>
                </c:pt>
                <c:pt idx="6">
                  <c:v>24540.1</c:v>
                </c:pt>
                <c:pt idx="7">
                  <c:v>58244.88</c:v>
                </c:pt>
                <c:pt idx="8">
                  <c:v>58850.94</c:v>
                </c:pt>
                <c:pt idx="9">
                  <c:v>62068.83</c:v>
                </c:pt>
                <c:pt idx="10">
                  <c:v>86371.17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35873866"/>
        <c:axId val="46082671"/>
      </c:lineChart>
      <c:lineChart>
        <c:grouping val="stacked"/>
        <c:varyColors val="0"/>
        <c:ser>
          <c:idx val="1"/>
          <c:order val="1"/>
          <c:tx>
            <c:strRef>
              <c:f>HISTORICO!$D$6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10"/>
          </c:dPt>
          <c:dLbls>
            <c:dLbl>
              <c:idx val="0"/>
              <c:layout>
                <c:manualLayout>
                  <c:x val="-0.010238088976047"/>
                  <c:y val="0.0054933232480409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266156075731767"/>
                  <c:y val="-0.032993003808984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409208570255702"/>
                  <c:y val="-0.037217702704830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00208127326502"/>
                  <c:y val="-0.032327867424039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614910362250729"/>
                  <c:y val="-0.026518599900745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32417300356028"/>
                  <c:y val="-0.034561637007805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563029255745952"/>
                  <c:y val="-0.043811388493660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533119818744809"/>
                  <c:y val="0.0272434912371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485136061296515"/>
                  <c:y val="-0.038115871573689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308625517357645"/>
                  <c:y val="-0.035022323676814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HISTORICO!$B$18:$B$28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strCache>
            </c:strRef>
          </c:cat>
          <c:val>
            <c:numRef>
              <c:f>HISTORICO!$D$18:$D$28</c:f>
              <c:numCache>
                <c:formatCode>#,##0</c:formatCode>
                <c:ptCount val="11"/>
                <c:pt idx="0">
                  <c:v>47025</c:v>
                </c:pt>
                <c:pt idx="1">
                  <c:v>47483</c:v>
                </c:pt>
                <c:pt idx="2">
                  <c:v>47412.08</c:v>
                </c:pt>
                <c:pt idx="3">
                  <c:v>58447</c:v>
                </c:pt>
                <c:pt idx="4">
                  <c:v>77808</c:v>
                </c:pt>
                <c:pt idx="5">
                  <c:v>47513</c:v>
                </c:pt>
                <c:pt idx="6">
                  <c:v>37245</c:v>
                </c:pt>
                <c:pt idx="7">
                  <c:v>74318</c:v>
                </c:pt>
                <c:pt idx="8">
                  <c:v>80630</c:v>
                </c:pt>
                <c:pt idx="9">
                  <c:v>91413</c:v>
                </c:pt>
                <c:pt idx="10">
                  <c:v>114963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39754332"/>
        <c:axId val="89151958"/>
      </c:lineChart>
      <c:catAx>
        <c:axId val="35873866"/>
        <c:scaling>
          <c:orientation val="minMax"/>
        </c:scaling>
        <c:delete val="0"/>
        <c:axPos val="b"/>
        <c:majorGridlines>
          <c:spPr>
            <a:ln w="9360">
              <a:solidFill>
                <a:schemeClr val="accent1">
                  <a:tint val="44500"/>
                </a:schemeClr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6082671"/>
        <c:crosses val="autoZero"/>
        <c:auto val="1"/>
        <c:lblAlgn val="ctr"/>
        <c:lblOffset val="100"/>
        <c:noMultiLvlLbl val="0"/>
      </c:catAx>
      <c:valAx>
        <c:axId val="46082671"/>
        <c:scaling>
          <c:orientation val="minMax"/>
        </c:scaling>
        <c:delete val="1"/>
        <c:axPos val="l"/>
        <c:numFmt formatCode="&quot;R$&quot;#,##0.0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5873866"/>
        <c:crossBetween val="between"/>
      </c:valAx>
      <c:catAx>
        <c:axId val="39754332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9151958"/>
        <c:auto val="1"/>
        <c:lblAlgn val="ctr"/>
        <c:lblOffset val="100"/>
        <c:noMultiLvlLbl val="0"/>
      </c:catAx>
      <c:valAx>
        <c:axId val="89151958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9754332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.0364592859114323"/>
          <c:y val="0.0618046565260866"/>
          <c:w val="0.208983479694675"/>
          <c:h val="0.0917622413933652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1000" b="1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297360</xdr:colOff>
      <xdr:row>2</xdr:row>
      <xdr:rowOff>104760</xdr:rowOff>
    </xdr:from>
    <xdr:to>
      <xdr:col>16</xdr:col>
      <xdr:colOff>465120</xdr:colOff>
      <xdr:row>22</xdr:row>
      <xdr:rowOff>131040</xdr:rowOff>
    </xdr:to>
    <xdr:graphicFrame>
      <xdr:nvGraphicFramePr>
        <xdr:cNvPr id="1" name="Gráfico 1"/>
        <xdr:cNvGraphicFramePr/>
      </xdr:nvGraphicFramePr>
      <xdr:xfrm>
        <a:off x="7306560" y="466560"/>
        <a:ext cx="7871400" cy="43520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148320</xdr:colOff>
      <xdr:row>4</xdr:row>
      <xdr:rowOff>70920</xdr:rowOff>
    </xdr:from>
    <xdr:to>
      <xdr:col>13</xdr:col>
      <xdr:colOff>541440</xdr:colOff>
      <xdr:row>25</xdr:row>
      <xdr:rowOff>16200</xdr:rowOff>
    </xdr:to>
    <xdr:graphicFrame>
      <xdr:nvGraphicFramePr>
        <xdr:cNvPr id="2" name="Gráfico 1"/>
        <xdr:cNvGraphicFramePr/>
      </xdr:nvGraphicFramePr>
      <xdr:xfrm>
        <a:off x="7157520" y="771840"/>
        <a:ext cx="8082360" cy="45860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1" width="25.67"/>
    <col collapsed="false" customWidth="true" hidden="false" outlineLevel="0" max="2" min="2" style="2" width="25.67"/>
    <col collapsed="false" customWidth="true" hidden="false" outlineLevel="0" max="3" min="3" style="2" width="22.67"/>
    <col collapsed="false" customWidth="true" hidden="false" outlineLevel="0" max="4" min="4" style="2" width="25.44"/>
  </cols>
  <sheetData>
    <row r="4" customFormat="false" ht="19.7" hidden="false" customHeight="false" outlineLevel="0" collapsed="false">
      <c r="B4" s="3" t="s">
        <v>0</v>
      </c>
      <c r="C4" s="3"/>
      <c r="D4" s="3"/>
    </row>
    <row r="5" customFormat="false" ht="17.35" hidden="false" customHeight="false" outlineLevel="0" collapsed="false">
      <c r="B5" s="4" t="s">
        <v>1</v>
      </c>
      <c r="C5" s="5" t="s">
        <v>2</v>
      </c>
      <c r="D5" s="6" t="s">
        <v>3</v>
      </c>
    </row>
    <row r="6" s="11" customFormat="true" ht="18" hidden="false" customHeight="true" outlineLevel="0" collapsed="false">
      <c r="A6" s="7"/>
      <c r="B6" s="8" t="s">
        <v>4</v>
      </c>
      <c r="C6" s="9" t="n">
        <v>2478.42</v>
      </c>
      <c r="D6" s="10" t="n">
        <v>3383</v>
      </c>
    </row>
    <row r="7" customFormat="false" ht="17.25" hidden="false" customHeight="false" outlineLevel="0" collapsed="false">
      <c r="A7" s="12"/>
      <c r="B7" s="13" t="s">
        <v>5</v>
      </c>
      <c r="C7" s="14" t="n">
        <v>2463.47</v>
      </c>
      <c r="D7" s="15" t="n">
        <v>3188</v>
      </c>
    </row>
    <row r="8" customFormat="false" ht="17.25" hidden="false" customHeight="false" outlineLevel="0" collapsed="false">
      <c r="A8" s="12"/>
      <c r="B8" s="16" t="s">
        <v>6</v>
      </c>
      <c r="C8" s="17" t="n">
        <v>2502.85</v>
      </c>
      <c r="D8" s="18" t="n">
        <v>3277</v>
      </c>
    </row>
    <row r="9" customFormat="false" ht="17.25" hidden="false" customHeight="false" outlineLevel="0" collapsed="false">
      <c r="A9" s="12"/>
      <c r="B9" s="13" t="s">
        <v>7</v>
      </c>
      <c r="C9" s="14" t="n">
        <v>2699.57</v>
      </c>
      <c r="D9" s="15" t="n">
        <v>3823</v>
      </c>
    </row>
    <row r="10" customFormat="false" ht="17.25" hidden="false" customHeight="false" outlineLevel="0" collapsed="false">
      <c r="A10" s="12"/>
      <c r="B10" s="16" t="s">
        <v>8</v>
      </c>
      <c r="C10" s="17" t="n">
        <v>2700.97</v>
      </c>
      <c r="D10" s="18" t="n">
        <v>3893</v>
      </c>
    </row>
    <row r="11" customFormat="false" ht="17.25" hidden="false" customHeight="false" outlineLevel="0" collapsed="false">
      <c r="A11" s="12"/>
      <c r="B11" s="13" t="s">
        <v>9</v>
      </c>
      <c r="C11" s="14" t="n">
        <v>2789.28</v>
      </c>
      <c r="D11" s="15" t="n">
        <v>4443</v>
      </c>
    </row>
    <row r="12" customFormat="false" ht="17.25" hidden="false" customHeight="false" outlineLevel="0" collapsed="false">
      <c r="A12" s="12"/>
      <c r="B12" s="16" t="s">
        <v>10</v>
      </c>
      <c r="C12" s="17" t="n">
        <v>2739.96</v>
      </c>
      <c r="D12" s="18" t="n">
        <v>4755</v>
      </c>
    </row>
    <row r="13" customFormat="false" ht="17.25" hidden="false" customHeight="false" outlineLevel="0" collapsed="false">
      <c r="A13" s="12"/>
      <c r="B13" s="13" t="s">
        <v>11</v>
      </c>
      <c r="C13" s="14" t="n">
        <v>2786.92</v>
      </c>
      <c r="D13" s="15" t="n">
        <v>5028</v>
      </c>
    </row>
    <row r="14" customFormat="false" ht="17.25" hidden="false" customHeight="false" outlineLevel="0" collapsed="false">
      <c r="A14" s="12"/>
      <c r="B14" s="16" t="s">
        <v>12</v>
      </c>
      <c r="C14" s="17" t="n">
        <v>2796.02</v>
      </c>
      <c r="D14" s="18" t="n">
        <v>4601</v>
      </c>
    </row>
    <row r="15" customFormat="false" ht="17.25" hidden="false" customHeight="false" outlineLevel="0" collapsed="false">
      <c r="A15" s="12"/>
      <c r="B15" s="13" t="s">
        <v>13</v>
      </c>
      <c r="C15" s="19" t="n">
        <v>2548.65</v>
      </c>
      <c r="D15" s="20" t="n">
        <v>3718</v>
      </c>
    </row>
    <row r="16" customFormat="false" ht="15" hidden="false" customHeight="false" outlineLevel="0" collapsed="false">
      <c r="B16" s="16" t="s">
        <v>14</v>
      </c>
      <c r="C16" s="9" t="n">
        <v>2513.69</v>
      </c>
      <c r="D16" s="10" t="n">
        <v>3765</v>
      </c>
    </row>
    <row r="17" customFormat="false" ht="15" hidden="false" customHeight="false" outlineLevel="0" collapsed="false">
      <c r="B17" s="13" t="s">
        <v>15</v>
      </c>
      <c r="C17" s="19" t="n">
        <v>2128.28</v>
      </c>
      <c r="D17" s="20" t="n">
        <v>3126</v>
      </c>
    </row>
    <row r="18" customFormat="false" ht="15" hidden="false" customHeight="false" outlineLevel="0" collapsed="false">
      <c r="B18" s="21" t="s">
        <v>16</v>
      </c>
      <c r="C18" s="22" t="n">
        <f aca="false">SUM(C6:C17)</f>
        <v>31148.08</v>
      </c>
      <c r="D18" s="23" t="n">
        <f aca="false">SUM(D6:D17)</f>
        <v>47000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1" width="25.67"/>
    <col collapsed="false" customWidth="true" hidden="false" outlineLevel="0" max="2" min="2" style="2" width="25.67"/>
    <col collapsed="false" customWidth="true" hidden="false" outlineLevel="0" max="3" min="3" style="2" width="22.67"/>
    <col collapsed="false" customWidth="true" hidden="false" outlineLevel="0" max="4" min="4" style="2" width="25.44"/>
  </cols>
  <sheetData>
    <row r="4" customFormat="false" ht="22.5" hidden="false" customHeight="true" outlineLevel="0" collapsed="false">
      <c r="A4" s="24"/>
      <c r="B4" s="3" t="s">
        <v>0</v>
      </c>
      <c r="C4" s="3"/>
      <c r="D4" s="3"/>
    </row>
    <row r="5" customFormat="false" ht="17.35" hidden="false" customHeight="false" outlineLevel="0" collapsed="false">
      <c r="A5" s="12"/>
      <c r="B5" s="4" t="s">
        <v>1</v>
      </c>
      <c r="C5" s="5" t="s">
        <v>2</v>
      </c>
      <c r="D5" s="6" t="s">
        <v>3</v>
      </c>
    </row>
    <row r="6" customFormat="false" ht="17.35" hidden="false" customHeight="false" outlineLevel="0" collapsed="false">
      <c r="A6" s="12"/>
      <c r="B6" s="16" t="s">
        <v>4</v>
      </c>
      <c r="C6" s="17" t="n">
        <v>2391.35</v>
      </c>
      <c r="D6" s="18" t="n">
        <v>3619</v>
      </c>
    </row>
    <row r="7" customFormat="false" ht="17.35" hidden="false" customHeight="false" outlineLevel="0" collapsed="false">
      <c r="A7" s="12"/>
      <c r="B7" s="13" t="s">
        <v>5</v>
      </c>
      <c r="C7" s="14" t="n">
        <v>1945.59</v>
      </c>
      <c r="D7" s="15" t="n">
        <v>3076</v>
      </c>
    </row>
    <row r="8" customFormat="false" ht="17.35" hidden="false" customHeight="false" outlineLevel="0" collapsed="false">
      <c r="A8" s="12"/>
      <c r="B8" s="16" t="s">
        <v>6</v>
      </c>
      <c r="C8" s="17" t="n">
        <v>1702.4</v>
      </c>
      <c r="D8" s="18" t="n">
        <v>3281</v>
      </c>
    </row>
    <row r="9" customFormat="false" ht="17.35" hidden="false" customHeight="false" outlineLevel="0" collapsed="false">
      <c r="A9" s="12"/>
      <c r="B9" s="13" t="s">
        <v>7</v>
      </c>
      <c r="C9" s="14" t="n">
        <v>1929.72</v>
      </c>
      <c r="D9" s="15" t="n">
        <v>3720</v>
      </c>
    </row>
    <row r="10" customFormat="false" ht="17.35" hidden="false" customHeight="false" outlineLevel="0" collapsed="false">
      <c r="A10" s="12"/>
      <c r="B10" s="16" t="s">
        <v>8</v>
      </c>
      <c r="C10" s="17" t="n">
        <v>1891.1</v>
      </c>
      <c r="D10" s="18" t="n">
        <v>3912</v>
      </c>
    </row>
    <row r="11" customFormat="false" ht="17.35" hidden="false" customHeight="false" outlineLevel="0" collapsed="false">
      <c r="A11" s="12"/>
      <c r="B11" s="13" t="s">
        <v>9</v>
      </c>
      <c r="C11" s="14" t="n">
        <v>2154.06</v>
      </c>
      <c r="D11" s="15" t="n">
        <v>5245</v>
      </c>
    </row>
    <row r="12" customFormat="false" ht="17.35" hidden="false" customHeight="false" outlineLevel="0" collapsed="false">
      <c r="A12" s="12"/>
      <c r="B12" s="16" t="s">
        <v>10</v>
      </c>
      <c r="C12" s="17" t="n">
        <v>2054.2</v>
      </c>
      <c r="D12" s="18" t="n">
        <v>4979</v>
      </c>
    </row>
    <row r="13" customFormat="false" ht="17.35" hidden="false" customHeight="false" outlineLevel="0" collapsed="false">
      <c r="A13" s="12"/>
      <c r="B13" s="13" t="s">
        <v>11</v>
      </c>
      <c r="C13" s="14" t="n">
        <v>2215.45</v>
      </c>
      <c r="D13" s="15" t="n">
        <v>5508</v>
      </c>
    </row>
    <row r="14" customFormat="false" ht="15" hidden="false" customHeight="false" outlineLevel="0" collapsed="false">
      <c r="B14" s="16" t="s">
        <v>12</v>
      </c>
      <c r="C14" s="17" t="n">
        <v>2266.88</v>
      </c>
      <c r="D14" s="18" t="n">
        <v>5820</v>
      </c>
    </row>
    <row r="15" customFormat="false" ht="15" hidden="false" customHeight="false" outlineLevel="0" collapsed="false">
      <c r="B15" s="13" t="s">
        <v>13</v>
      </c>
      <c r="C15" s="19" t="n">
        <v>2140.96</v>
      </c>
      <c r="D15" s="20" t="n">
        <v>5302</v>
      </c>
    </row>
    <row r="16" customFormat="false" ht="15" hidden="false" customHeight="false" outlineLevel="0" collapsed="false">
      <c r="B16" s="16" t="s">
        <v>14</v>
      </c>
      <c r="C16" s="9" t="n">
        <v>2368.51</v>
      </c>
      <c r="D16" s="10" t="n">
        <v>5770</v>
      </c>
    </row>
    <row r="17" customFormat="false" ht="15" hidden="false" customHeight="false" outlineLevel="0" collapsed="false">
      <c r="B17" s="13" t="s">
        <v>15</v>
      </c>
      <c r="C17" s="19" t="n">
        <v>2334.62</v>
      </c>
      <c r="D17" s="20" t="n">
        <v>5162</v>
      </c>
    </row>
    <row r="18" customFormat="false" ht="15" hidden="false" customHeight="false" outlineLevel="0" collapsed="false">
      <c r="B18" s="21" t="s">
        <v>16</v>
      </c>
      <c r="C18" s="22" t="n">
        <f aca="false">SUM(C6:C17)</f>
        <v>25394.84</v>
      </c>
      <c r="D18" s="23" t="n">
        <f aca="false">SUM(D6:D17)</f>
        <v>55394</v>
      </c>
    </row>
    <row r="19" customFormat="false" ht="14.25" hidden="false" customHeight="false" outlineLevel="0" collapsed="false">
      <c r="C19" s="25"/>
      <c r="D19" s="25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1" width="25.67"/>
    <col collapsed="false" customWidth="true" hidden="false" outlineLevel="0" max="2" min="2" style="2" width="25.67"/>
    <col collapsed="false" customWidth="true" hidden="false" outlineLevel="0" max="3" min="3" style="2" width="22.67"/>
    <col collapsed="false" customWidth="true" hidden="false" outlineLevel="0" max="4" min="4" style="2" width="25.44"/>
  </cols>
  <sheetData>
    <row r="4" customFormat="false" ht="22.5" hidden="false" customHeight="true" outlineLevel="0" collapsed="false">
      <c r="A4" s="24"/>
      <c r="B4" s="3" t="s">
        <v>0</v>
      </c>
      <c r="C4" s="3"/>
      <c r="D4" s="3"/>
    </row>
    <row r="5" customFormat="false" ht="17.35" hidden="false" customHeight="false" outlineLevel="0" collapsed="false">
      <c r="A5" s="12"/>
      <c r="B5" s="4" t="s">
        <v>1</v>
      </c>
      <c r="C5" s="5" t="s">
        <v>2</v>
      </c>
      <c r="D5" s="6" t="s">
        <v>3</v>
      </c>
    </row>
    <row r="6" customFormat="false" ht="17.35" hidden="false" customHeight="false" outlineLevel="0" collapsed="false">
      <c r="A6" s="12"/>
      <c r="B6" s="16" t="s">
        <v>4</v>
      </c>
      <c r="C6" s="17" t="n">
        <v>1198.8</v>
      </c>
      <c r="D6" s="18" t="n">
        <v>4048</v>
      </c>
    </row>
    <row r="7" customFormat="false" ht="17.35" hidden="false" customHeight="false" outlineLevel="0" collapsed="false">
      <c r="A7" s="12"/>
      <c r="B7" s="13" t="s">
        <v>5</v>
      </c>
      <c r="C7" s="14" t="n">
        <v>1305.42</v>
      </c>
      <c r="D7" s="15" t="n">
        <v>5113</v>
      </c>
    </row>
    <row r="8" customFormat="false" ht="17.35" hidden="false" customHeight="false" outlineLevel="0" collapsed="false">
      <c r="A8" s="12"/>
      <c r="B8" s="16" t="s">
        <v>6</v>
      </c>
      <c r="C8" s="17" t="n">
        <v>1151.68</v>
      </c>
      <c r="D8" s="18" t="n">
        <v>4612</v>
      </c>
    </row>
    <row r="9" customFormat="false" ht="17.35" hidden="false" customHeight="false" outlineLevel="0" collapsed="false">
      <c r="A9" s="12"/>
      <c r="B9" s="13" t="s">
        <v>7</v>
      </c>
      <c r="C9" s="14" t="n">
        <v>963.21</v>
      </c>
      <c r="D9" s="15" t="n">
        <v>4019</v>
      </c>
    </row>
    <row r="10" customFormat="false" ht="17.35" hidden="false" customHeight="false" outlineLevel="0" collapsed="false">
      <c r="A10" s="12"/>
      <c r="B10" s="16" t="s">
        <v>8</v>
      </c>
      <c r="C10" s="17" t="n">
        <v>1082.12</v>
      </c>
      <c r="D10" s="18" t="n">
        <v>4427</v>
      </c>
    </row>
    <row r="11" customFormat="false" ht="17.35" hidden="false" customHeight="false" outlineLevel="0" collapsed="false">
      <c r="A11" s="12"/>
      <c r="B11" s="13" t="s">
        <v>9</v>
      </c>
      <c r="C11" s="14" t="n">
        <v>1209.75</v>
      </c>
      <c r="D11" s="15" t="n">
        <v>5313</v>
      </c>
    </row>
    <row r="12" customFormat="false" ht="17.35" hidden="false" customHeight="false" outlineLevel="0" collapsed="false">
      <c r="A12" s="12"/>
      <c r="B12" s="16" t="s">
        <v>10</v>
      </c>
      <c r="C12" s="17" t="n">
        <v>1349.42</v>
      </c>
      <c r="D12" s="18" t="n">
        <v>5034</v>
      </c>
    </row>
    <row r="13" customFormat="false" ht="17.35" hidden="false" customHeight="false" outlineLevel="0" collapsed="false">
      <c r="A13" s="12"/>
      <c r="B13" s="13" t="s">
        <v>11</v>
      </c>
      <c r="C13" s="14" t="n">
        <v>1352</v>
      </c>
      <c r="D13" s="15" t="n">
        <v>5651</v>
      </c>
    </row>
    <row r="14" customFormat="false" ht="15" hidden="false" customHeight="false" outlineLevel="0" collapsed="false">
      <c r="B14" s="16" t="s">
        <v>12</v>
      </c>
      <c r="C14" s="17" t="n">
        <v>633.37</v>
      </c>
      <c r="D14" s="18" t="n">
        <v>4307</v>
      </c>
    </row>
    <row r="15" customFormat="false" ht="15" hidden="false" customHeight="false" outlineLevel="0" collapsed="false">
      <c r="B15" s="13" t="s">
        <v>13</v>
      </c>
      <c r="C15" s="19" t="n">
        <v>956.65</v>
      </c>
      <c r="D15" s="20" t="n">
        <v>3469</v>
      </c>
    </row>
    <row r="16" customFormat="false" ht="15" hidden="false" customHeight="false" outlineLevel="0" collapsed="false">
      <c r="B16" s="16" t="s">
        <v>14</v>
      </c>
      <c r="C16" s="9" t="n">
        <v>948.07</v>
      </c>
      <c r="D16" s="10" t="n">
        <v>3272</v>
      </c>
    </row>
    <row r="17" customFormat="false" ht="15" hidden="false" customHeight="false" outlineLevel="0" collapsed="false">
      <c r="B17" s="13" t="s">
        <v>15</v>
      </c>
      <c r="C17" s="19" t="n">
        <v>1032.22</v>
      </c>
      <c r="D17" s="20" t="n">
        <v>3534</v>
      </c>
    </row>
    <row r="18" customFormat="false" ht="15" hidden="false" customHeight="false" outlineLevel="0" collapsed="false">
      <c r="B18" s="21" t="s">
        <v>16</v>
      </c>
      <c r="C18" s="22" t="n">
        <f aca="false">SUM(C6:C17)</f>
        <v>13182.71</v>
      </c>
      <c r="D18" s="23" t="n">
        <f aca="false">SUM(D6:D17)</f>
        <v>52799</v>
      </c>
    </row>
    <row r="19" customFormat="false" ht="14.25" hidden="false" customHeight="false" outlineLevel="0" collapsed="false">
      <c r="C19" s="25"/>
      <c r="D19" s="25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1" width="25.67"/>
    <col collapsed="false" customWidth="true" hidden="false" outlineLevel="0" max="2" min="2" style="2" width="25.67"/>
    <col collapsed="false" customWidth="true" hidden="false" outlineLevel="0" max="3" min="3" style="2" width="22.67"/>
    <col collapsed="false" customWidth="true" hidden="false" outlineLevel="0" max="4" min="4" style="2" width="25.44"/>
  </cols>
  <sheetData>
    <row r="4" customFormat="false" ht="22.5" hidden="false" customHeight="true" outlineLevel="0" collapsed="false">
      <c r="A4" s="24"/>
      <c r="B4" s="3" t="s">
        <v>0</v>
      </c>
      <c r="C4" s="3"/>
      <c r="D4" s="3"/>
    </row>
    <row r="5" customFormat="false" ht="17.35" hidden="false" customHeight="false" outlineLevel="0" collapsed="false">
      <c r="A5" s="12"/>
      <c r="B5" s="4" t="s">
        <v>1</v>
      </c>
      <c r="C5" s="5" t="s">
        <v>2</v>
      </c>
      <c r="D5" s="6" t="s">
        <v>3</v>
      </c>
    </row>
    <row r="6" customFormat="false" ht="17.35" hidden="false" customHeight="false" outlineLevel="0" collapsed="false">
      <c r="A6" s="12"/>
      <c r="B6" s="16" t="s">
        <v>4</v>
      </c>
      <c r="C6" s="17" t="n">
        <v>2037.11</v>
      </c>
      <c r="D6" s="18" t="n">
        <v>3768</v>
      </c>
    </row>
    <row r="7" customFormat="false" ht="17.35" hidden="false" customHeight="false" outlineLevel="0" collapsed="false">
      <c r="A7" s="12"/>
      <c r="B7" s="13" t="s">
        <v>5</v>
      </c>
      <c r="C7" s="14" t="n">
        <v>1269.15</v>
      </c>
      <c r="D7" s="15" t="n">
        <v>3518</v>
      </c>
    </row>
    <row r="8" customFormat="false" ht="17.35" hidden="false" customHeight="false" outlineLevel="0" collapsed="false">
      <c r="A8" s="12"/>
      <c r="B8" s="16" t="s">
        <v>6</v>
      </c>
      <c r="C8" s="17" t="n">
        <v>930.93</v>
      </c>
      <c r="D8" s="18" t="n">
        <v>3464</v>
      </c>
    </row>
    <row r="9" customFormat="false" ht="17.35" hidden="false" customHeight="false" outlineLevel="0" collapsed="false">
      <c r="A9" s="12"/>
      <c r="B9" s="13" t="s">
        <v>7</v>
      </c>
      <c r="C9" s="14" t="n">
        <v>2078.82</v>
      </c>
      <c r="D9" s="15" t="n">
        <v>3400</v>
      </c>
    </row>
    <row r="10" customFormat="false" ht="17.35" hidden="false" customHeight="false" outlineLevel="0" collapsed="false">
      <c r="A10" s="12"/>
      <c r="B10" s="16" t="s">
        <v>8</v>
      </c>
      <c r="C10" s="17" t="n">
        <v>1492.83</v>
      </c>
      <c r="D10" s="18" t="n">
        <v>3105</v>
      </c>
    </row>
    <row r="11" customFormat="false" ht="17.35" hidden="false" customHeight="false" outlineLevel="0" collapsed="false">
      <c r="A11" s="12"/>
      <c r="B11" s="13" t="s">
        <v>9</v>
      </c>
      <c r="C11" s="14" t="n">
        <v>1415.68</v>
      </c>
      <c r="D11" s="15" t="n">
        <v>3114</v>
      </c>
    </row>
    <row r="12" customFormat="false" ht="17.35" hidden="false" customHeight="false" outlineLevel="0" collapsed="false">
      <c r="A12" s="12"/>
      <c r="B12" s="16" t="s">
        <v>10</v>
      </c>
      <c r="C12" s="17" t="n">
        <v>1925.13</v>
      </c>
      <c r="D12" s="18" t="n">
        <v>4388</v>
      </c>
    </row>
    <row r="13" customFormat="false" ht="17.35" hidden="false" customHeight="false" outlineLevel="0" collapsed="false">
      <c r="A13" s="12"/>
      <c r="B13" s="13" t="s">
        <v>11</v>
      </c>
      <c r="C13" s="14" t="n">
        <v>2323.97</v>
      </c>
      <c r="D13" s="15" t="n">
        <v>5441</v>
      </c>
    </row>
    <row r="14" customFormat="false" ht="15" hidden="false" customHeight="false" outlineLevel="0" collapsed="false">
      <c r="B14" s="16" t="s">
        <v>12</v>
      </c>
      <c r="C14" s="17" t="n">
        <v>2086.78</v>
      </c>
      <c r="D14" s="18" t="n">
        <v>4740</v>
      </c>
    </row>
    <row r="15" customFormat="false" ht="15" hidden="false" customHeight="false" outlineLevel="0" collapsed="false">
      <c r="B15" s="13" t="s">
        <v>13</v>
      </c>
      <c r="C15" s="19" t="n">
        <v>1769.96</v>
      </c>
      <c r="D15" s="20" t="n">
        <v>4195</v>
      </c>
    </row>
    <row r="16" customFormat="false" ht="15" hidden="false" customHeight="false" outlineLevel="0" collapsed="false">
      <c r="B16" s="16" t="s">
        <v>14</v>
      </c>
      <c r="C16" s="9" t="n">
        <v>1914.46</v>
      </c>
      <c r="D16" s="10" t="n">
        <v>4251</v>
      </c>
    </row>
    <row r="17" customFormat="false" ht="15" hidden="false" customHeight="false" outlineLevel="0" collapsed="false">
      <c r="B17" s="13" t="s">
        <v>15</v>
      </c>
      <c r="C17" s="19" t="n">
        <v>1658.9</v>
      </c>
      <c r="D17" s="20" t="n">
        <v>3641</v>
      </c>
    </row>
    <row r="18" customFormat="false" ht="15" hidden="false" customHeight="false" outlineLevel="0" collapsed="false">
      <c r="B18" s="21" t="s">
        <v>16</v>
      </c>
      <c r="C18" s="22" t="n">
        <f aca="false">SUM(C6:C17)</f>
        <v>20903.72</v>
      </c>
      <c r="D18" s="23" t="n">
        <f aca="false">SUM(D6:D17)</f>
        <v>47025</v>
      </c>
    </row>
    <row r="19" customFormat="false" ht="14.25" hidden="false" customHeight="false" outlineLevel="0" collapsed="false">
      <c r="C19" s="25"/>
      <c r="D19" s="25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9375" defaultRowHeight="14.25" customHeight="false" zeroHeight="false" outlineLevelRow="0" outlineLevelCol="0"/>
  <cols>
    <col collapsed="false" customWidth="true" hidden="false" outlineLevel="0" max="1" min="1" style="1" width="25.67"/>
    <col collapsed="false" customWidth="true" hidden="false" outlineLevel="0" max="2" min="2" style="2" width="25.67"/>
    <col collapsed="false" customWidth="true" hidden="false" outlineLevel="0" max="3" min="3" style="2" width="22.67"/>
    <col collapsed="false" customWidth="true" hidden="false" outlineLevel="0" max="4" min="4" style="2" width="25.44"/>
  </cols>
  <sheetData>
    <row r="4" customFormat="false" ht="19.7" hidden="false" customHeight="false" outlineLevel="0" collapsed="false">
      <c r="B4" s="3" t="s">
        <v>0</v>
      </c>
      <c r="C4" s="3"/>
      <c r="D4" s="3"/>
    </row>
    <row r="5" s="11" customFormat="true" ht="20.25" hidden="false" customHeight="true" outlineLevel="0" collapsed="false">
      <c r="A5" s="7"/>
      <c r="B5" s="26" t="s">
        <v>1</v>
      </c>
      <c r="C5" s="27" t="s">
        <v>17</v>
      </c>
      <c r="D5" s="28" t="s">
        <v>3</v>
      </c>
    </row>
    <row r="6" customFormat="false" ht="17.25" hidden="false" customHeight="false" outlineLevel="0" collapsed="false">
      <c r="A6" s="12"/>
      <c r="B6" s="16" t="s">
        <v>4</v>
      </c>
      <c r="C6" s="17" t="n">
        <v>2101.99</v>
      </c>
      <c r="D6" s="18" t="n">
        <v>3036</v>
      </c>
    </row>
    <row r="7" customFormat="false" ht="17.25" hidden="false" customHeight="false" outlineLevel="0" collapsed="false">
      <c r="A7" s="12"/>
      <c r="B7" s="13" t="s">
        <v>5</v>
      </c>
      <c r="C7" s="14" t="n">
        <v>1415.68</v>
      </c>
      <c r="D7" s="15" t="n">
        <v>2925</v>
      </c>
    </row>
    <row r="8" customFormat="false" ht="17.25" hidden="false" customHeight="false" outlineLevel="0" collapsed="false">
      <c r="A8" s="12"/>
      <c r="B8" s="16" t="s">
        <v>6</v>
      </c>
      <c r="C8" s="17" t="n">
        <v>1129.42</v>
      </c>
      <c r="D8" s="18" t="n">
        <v>3637</v>
      </c>
    </row>
    <row r="9" customFormat="false" ht="17.25" hidden="false" customHeight="false" outlineLevel="0" collapsed="false">
      <c r="A9" s="12"/>
      <c r="B9" s="13" t="s">
        <v>7</v>
      </c>
      <c r="C9" s="14" t="n">
        <v>1501.67</v>
      </c>
      <c r="D9" s="15" t="n">
        <v>3219</v>
      </c>
    </row>
    <row r="10" customFormat="false" ht="17.25" hidden="false" customHeight="false" outlineLevel="0" collapsed="false">
      <c r="A10" s="12"/>
      <c r="B10" s="16" t="s">
        <v>8</v>
      </c>
      <c r="C10" s="17" t="n">
        <v>1778.7</v>
      </c>
      <c r="D10" s="18" t="n">
        <v>4322</v>
      </c>
    </row>
    <row r="11" customFormat="false" ht="17.25" hidden="false" customHeight="false" outlineLevel="0" collapsed="false">
      <c r="A11" s="12"/>
      <c r="B11" s="13" t="s">
        <v>9</v>
      </c>
      <c r="C11" s="14" t="n">
        <v>1551.57</v>
      </c>
      <c r="D11" s="15" t="n">
        <v>4056</v>
      </c>
    </row>
    <row r="12" customFormat="false" ht="17.25" hidden="false" customHeight="false" outlineLevel="0" collapsed="false">
      <c r="A12" s="12"/>
      <c r="B12" s="16" t="s">
        <v>10</v>
      </c>
      <c r="C12" s="17" t="n">
        <v>1761.64</v>
      </c>
      <c r="D12" s="18" t="n">
        <v>4467</v>
      </c>
    </row>
    <row r="13" customFormat="false" ht="17.25" hidden="false" customHeight="false" outlineLevel="0" collapsed="false">
      <c r="A13" s="12"/>
      <c r="B13" s="13" t="s">
        <v>11</v>
      </c>
      <c r="C13" s="14" t="n">
        <v>1720.6</v>
      </c>
      <c r="D13" s="15" t="n">
        <v>4221</v>
      </c>
    </row>
    <row r="14" customFormat="false" ht="17.25" hidden="false" customHeight="false" outlineLevel="0" collapsed="false">
      <c r="A14" s="12"/>
      <c r="B14" s="16" t="s">
        <v>12</v>
      </c>
      <c r="C14" s="17" t="n">
        <v>1903.76</v>
      </c>
      <c r="D14" s="18" t="n">
        <v>4634</v>
      </c>
    </row>
    <row r="15" customFormat="false" ht="15" hidden="false" customHeight="false" outlineLevel="0" collapsed="false">
      <c r="B15" s="13" t="s">
        <v>13</v>
      </c>
      <c r="C15" s="19" t="n">
        <v>1624.77</v>
      </c>
      <c r="D15" s="20" t="n">
        <v>3832</v>
      </c>
    </row>
    <row r="16" customFormat="false" ht="15" hidden="false" customHeight="false" outlineLevel="0" collapsed="false">
      <c r="B16" s="16" t="s">
        <v>14</v>
      </c>
      <c r="C16" s="9" t="n">
        <v>1939.76</v>
      </c>
      <c r="D16" s="10" t="n">
        <v>4922</v>
      </c>
    </row>
    <row r="17" customFormat="false" ht="15" hidden="false" customHeight="false" outlineLevel="0" collapsed="false">
      <c r="B17" s="13" t="s">
        <v>15</v>
      </c>
      <c r="C17" s="19" t="n">
        <v>1567.61</v>
      </c>
      <c r="D17" s="20" t="n">
        <v>4212</v>
      </c>
    </row>
    <row r="18" customFormat="false" ht="15" hidden="false" customHeight="false" outlineLevel="0" collapsed="false">
      <c r="B18" s="21" t="s">
        <v>16</v>
      </c>
      <c r="C18" s="22" t="n">
        <f aca="false">SUM(C6:C17)</f>
        <v>19997.17</v>
      </c>
      <c r="D18" s="23" t="n">
        <f aca="false">SUM(D6:D17)</f>
        <v>47483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9375" defaultRowHeight="14.25" customHeight="false" zeroHeight="false" outlineLevelRow="0" outlineLevelCol="0"/>
  <cols>
    <col collapsed="false" customWidth="true" hidden="false" outlineLevel="0" max="1" min="1" style="1" width="25.67"/>
    <col collapsed="false" customWidth="true" hidden="false" outlineLevel="0" max="2" min="2" style="2" width="25.67"/>
    <col collapsed="false" customWidth="true" hidden="false" outlineLevel="0" max="3" min="3" style="2" width="22.67"/>
    <col collapsed="false" customWidth="true" hidden="false" outlineLevel="0" max="4" min="4" style="2" width="25.44"/>
  </cols>
  <sheetData>
    <row r="4" customFormat="false" ht="22.5" hidden="false" customHeight="true" outlineLevel="0" collapsed="false">
      <c r="A4" s="24"/>
      <c r="B4" s="3" t="s">
        <v>0</v>
      </c>
      <c r="C4" s="3"/>
      <c r="D4" s="3"/>
    </row>
    <row r="5" customFormat="false" ht="17.35" hidden="false" customHeight="false" outlineLevel="0" collapsed="false">
      <c r="A5" s="12"/>
      <c r="B5" s="4" t="s">
        <v>1</v>
      </c>
      <c r="C5" s="5" t="s">
        <v>17</v>
      </c>
      <c r="D5" s="6" t="s">
        <v>3</v>
      </c>
    </row>
    <row r="6" customFormat="false" ht="17.35" hidden="false" customHeight="false" outlineLevel="0" collapsed="false">
      <c r="A6" s="12"/>
      <c r="B6" s="29" t="s">
        <v>4</v>
      </c>
      <c r="C6" s="17" t="n">
        <v>1500.62</v>
      </c>
      <c r="D6" s="30" t="n">
        <v>4340</v>
      </c>
    </row>
    <row r="7" customFormat="false" ht="17.35" hidden="false" customHeight="false" outlineLevel="0" collapsed="false">
      <c r="A7" s="12"/>
      <c r="B7" s="13" t="s">
        <v>5</v>
      </c>
      <c r="C7" s="31" t="n">
        <v>1844.32</v>
      </c>
      <c r="D7" s="32" t="n">
        <v>4433.08</v>
      </c>
    </row>
    <row r="8" customFormat="false" ht="17.35" hidden="false" customHeight="false" outlineLevel="0" collapsed="false">
      <c r="A8" s="12"/>
      <c r="B8" s="29" t="s">
        <v>6</v>
      </c>
      <c r="C8" s="17" t="n">
        <v>1599.98</v>
      </c>
      <c r="D8" s="30" t="n">
        <v>3570</v>
      </c>
    </row>
    <row r="9" customFormat="false" ht="17.35" hidden="false" customHeight="false" outlineLevel="0" collapsed="false">
      <c r="A9" s="12"/>
      <c r="B9" s="13" t="s">
        <v>7</v>
      </c>
      <c r="C9" s="14" t="n">
        <v>1436.11</v>
      </c>
      <c r="D9" s="15" t="n">
        <v>4057</v>
      </c>
    </row>
    <row r="10" customFormat="false" ht="17.35" hidden="false" customHeight="false" outlineLevel="0" collapsed="false">
      <c r="A10" s="12"/>
      <c r="B10" s="16" t="s">
        <v>8</v>
      </c>
      <c r="C10" s="17" t="n">
        <v>1726.52</v>
      </c>
      <c r="D10" s="18" t="n">
        <v>4061</v>
      </c>
    </row>
    <row r="11" customFormat="false" ht="17.35" hidden="false" customHeight="false" outlineLevel="0" collapsed="false">
      <c r="A11" s="12"/>
      <c r="B11" s="13" t="s">
        <v>9</v>
      </c>
      <c r="C11" s="14" t="n">
        <v>1406.2</v>
      </c>
      <c r="D11" s="15" t="n">
        <v>3911</v>
      </c>
    </row>
    <row r="12" customFormat="false" ht="17.35" hidden="false" customHeight="false" outlineLevel="0" collapsed="false">
      <c r="A12" s="12"/>
      <c r="B12" s="16" t="s">
        <v>10</v>
      </c>
      <c r="C12" s="17" t="n">
        <v>1955.66</v>
      </c>
      <c r="D12" s="18" t="n">
        <v>5322</v>
      </c>
    </row>
    <row r="13" customFormat="false" ht="17.35" hidden="false" customHeight="false" outlineLevel="0" collapsed="false">
      <c r="A13" s="12"/>
      <c r="B13" s="13" t="s">
        <v>11</v>
      </c>
      <c r="C13" s="14" t="n">
        <v>1529.26</v>
      </c>
      <c r="D13" s="15" t="n">
        <v>3820</v>
      </c>
    </row>
    <row r="14" customFormat="false" ht="15" hidden="false" customHeight="false" outlineLevel="0" collapsed="false">
      <c r="B14" s="16" t="s">
        <v>12</v>
      </c>
      <c r="C14" s="17" t="n">
        <v>1454.67</v>
      </c>
      <c r="D14" s="18" t="n">
        <v>3834</v>
      </c>
    </row>
    <row r="15" customFormat="false" ht="15" hidden="false" customHeight="false" outlineLevel="0" collapsed="false">
      <c r="B15" s="13" t="s">
        <v>13</v>
      </c>
      <c r="C15" s="19" t="n">
        <v>1241.98</v>
      </c>
      <c r="D15" s="20" t="n">
        <v>3511</v>
      </c>
    </row>
    <row r="16" customFormat="false" ht="15" hidden="false" customHeight="false" outlineLevel="0" collapsed="false">
      <c r="B16" s="16" t="s">
        <v>14</v>
      </c>
      <c r="C16" s="9" t="n">
        <v>1305.31</v>
      </c>
      <c r="D16" s="10" t="n">
        <v>3224</v>
      </c>
    </row>
    <row r="17" customFormat="false" ht="15" hidden="false" customHeight="false" outlineLevel="0" collapsed="false">
      <c r="B17" s="13" t="s">
        <v>15</v>
      </c>
      <c r="C17" s="19" t="n">
        <v>1350.46</v>
      </c>
      <c r="D17" s="20" t="n">
        <v>3329</v>
      </c>
    </row>
    <row r="18" customFormat="false" ht="15" hidden="false" customHeight="false" outlineLevel="0" collapsed="false">
      <c r="B18" s="33" t="s">
        <v>16</v>
      </c>
      <c r="C18" s="22" t="n">
        <f aca="false">SUM(C6:C17)</f>
        <v>18351.09</v>
      </c>
      <c r="D18" s="23" t="n">
        <f aca="false">SUM(D6:D17)</f>
        <v>47412.08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6" activeCellId="0" sqref="D6"/>
    </sheetView>
  </sheetViews>
  <sheetFormatPr defaultColWidth="9.109375" defaultRowHeight="14.25" customHeight="false" zeroHeight="false" outlineLevelRow="0" outlineLevelCol="0"/>
  <cols>
    <col collapsed="false" customWidth="true" hidden="false" outlineLevel="0" max="1" min="1" style="1" width="25.67"/>
    <col collapsed="false" customWidth="true" hidden="false" outlineLevel="0" max="2" min="2" style="2" width="25.67"/>
    <col collapsed="false" customWidth="true" hidden="false" outlineLevel="0" max="3" min="3" style="2" width="22.67"/>
    <col collapsed="false" customWidth="true" hidden="false" outlineLevel="0" max="4" min="4" style="2" width="25.44"/>
  </cols>
  <sheetData>
    <row r="4" customFormat="false" ht="22.5" hidden="false" customHeight="true" outlineLevel="0" collapsed="false">
      <c r="A4" s="24"/>
      <c r="B4" s="3" t="s">
        <v>0</v>
      </c>
      <c r="C4" s="3"/>
      <c r="D4" s="3"/>
    </row>
    <row r="5" customFormat="false" ht="17.35" hidden="false" customHeight="false" outlineLevel="0" collapsed="false">
      <c r="A5" s="12"/>
      <c r="B5" s="4" t="s">
        <v>1</v>
      </c>
      <c r="C5" s="5" t="s">
        <v>17</v>
      </c>
      <c r="D5" s="6" t="s">
        <v>3</v>
      </c>
    </row>
    <row r="6" customFormat="false" ht="17.35" hidden="false" customHeight="false" outlineLevel="0" collapsed="false">
      <c r="A6" s="12"/>
      <c r="B6" s="29" t="s">
        <v>4</v>
      </c>
      <c r="C6" s="17" t="n">
        <v>1831.31</v>
      </c>
      <c r="D6" s="18" t="n">
        <v>4329</v>
      </c>
    </row>
    <row r="7" customFormat="false" ht="17.35" hidden="false" customHeight="false" outlineLevel="0" collapsed="false">
      <c r="A7" s="12"/>
      <c r="B7" s="13" t="s">
        <v>5</v>
      </c>
      <c r="C7" s="14" t="n">
        <v>2087</v>
      </c>
      <c r="D7" s="15" t="n">
        <v>4678</v>
      </c>
    </row>
    <row r="8" customFormat="false" ht="17.35" hidden="false" customHeight="false" outlineLevel="0" collapsed="false">
      <c r="A8" s="12"/>
      <c r="B8" s="29" t="s">
        <v>6</v>
      </c>
      <c r="C8" s="17" t="n">
        <v>1891.16</v>
      </c>
      <c r="D8" s="18" t="n">
        <v>4200</v>
      </c>
    </row>
    <row r="9" customFormat="false" ht="17.35" hidden="false" customHeight="false" outlineLevel="0" collapsed="false">
      <c r="A9" s="12"/>
      <c r="B9" s="13" t="s">
        <v>7</v>
      </c>
      <c r="C9" s="14" t="n">
        <v>3053.04</v>
      </c>
      <c r="D9" s="15" t="n">
        <v>4980</v>
      </c>
    </row>
    <row r="10" customFormat="false" ht="17.35" hidden="false" customHeight="false" outlineLevel="0" collapsed="false">
      <c r="A10" s="12"/>
      <c r="B10" s="29" t="s">
        <v>8</v>
      </c>
      <c r="C10" s="17" t="n">
        <v>2215.81</v>
      </c>
      <c r="D10" s="18" t="n">
        <v>5367</v>
      </c>
    </row>
    <row r="11" customFormat="false" ht="17.35" hidden="false" customHeight="false" outlineLevel="0" collapsed="false">
      <c r="A11" s="12"/>
      <c r="B11" s="13" t="s">
        <v>9</v>
      </c>
      <c r="C11" s="19" t="n">
        <v>2771.53</v>
      </c>
      <c r="D11" s="20" t="n">
        <v>5517</v>
      </c>
    </row>
    <row r="12" customFormat="false" ht="17.35" hidden="false" customHeight="false" outlineLevel="0" collapsed="false">
      <c r="A12" s="12"/>
      <c r="B12" s="29" t="s">
        <v>10</v>
      </c>
      <c r="C12" s="17" t="n">
        <v>2937.89</v>
      </c>
      <c r="D12" s="18" t="n">
        <v>5890</v>
      </c>
    </row>
    <row r="13" customFormat="false" ht="15" hidden="false" customHeight="false" outlineLevel="0" collapsed="false">
      <c r="B13" s="13" t="s">
        <v>11</v>
      </c>
      <c r="C13" s="14" t="n">
        <v>3133.78</v>
      </c>
      <c r="D13" s="15" t="n">
        <v>6150</v>
      </c>
    </row>
    <row r="14" customFormat="false" ht="15" hidden="false" customHeight="false" outlineLevel="0" collapsed="false">
      <c r="B14" s="29" t="s">
        <v>12</v>
      </c>
      <c r="C14" s="17" t="n">
        <v>2716.35</v>
      </c>
      <c r="D14" s="18" t="n">
        <v>5483</v>
      </c>
    </row>
    <row r="15" customFormat="false" ht="15" hidden="false" customHeight="false" outlineLevel="0" collapsed="false">
      <c r="B15" s="13" t="s">
        <v>13</v>
      </c>
      <c r="C15" s="14" t="n">
        <v>1962.5</v>
      </c>
      <c r="D15" s="15" t="n">
        <v>3556</v>
      </c>
    </row>
    <row r="16" customFormat="false" ht="18.75" hidden="false" customHeight="true" outlineLevel="0" collapsed="false">
      <c r="B16" s="29" t="s">
        <v>14</v>
      </c>
      <c r="C16" s="17" t="n">
        <v>2091.66</v>
      </c>
      <c r="D16" s="18" t="n">
        <v>4281</v>
      </c>
    </row>
    <row r="17" customFormat="false" ht="17.25" hidden="false" customHeight="false" outlineLevel="0" collapsed="false">
      <c r="A17" s="12"/>
      <c r="B17" s="34" t="s">
        <v>15</v>
      </c>
      <c r="C17" s="14" t="n">
        <v>1886.13</v>
      </c>
      <c r="D17" s="15" t="n">
        <f aca="false">3687+329</f>
        <v>4016</v>
      </c>
    </row>
    <row r="18" customFormat="false" ht="15" hidden="false" customHeight="false" outlineLevel="0" collapsed="false">
      <c r="B18" s="33" t="s">
        <v>16</v>
      </c>
      <c r="C18" s="22" t="n">
        <f aca="false">SUM(C6:C17)</f>
        <v>28578.16</v>
      </c>
      <c r="D18" s="23" t="n">
        <f aca="false">SUM(D6:D17)</f>
        <v>58447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09375" defaultRowHeight="14.25" customHeight="false" zeroHeight="false" outlineLevelRow="0" outlineLevelCol="0"/>
  <cols>
    <col collapsed="false" customWidth="true" hidden="false" outlineLevel="0" max="1" min="1" style="1" width="25.67"/>
    <col collapsed="false" customWidth="true" hidden="false" outlineLevel="0" max="2" min="2" style="2" width="25.67"/>
    <col collapsed="false" customWidth="true" hidden="false" outlineLevel="0" max="3" min="3" style="2" width="22.67"/>
    <col collapsed="false" customWidth="true" hidden="false" outlineLevel="0" max="4" min="4" style="2" width="25.44"/>
  </cols>
  <sheetData>
    <row r="4" customFormat="false" ht="22.5" hidden="false" customHeight="true" outlineLevel="0" collapsed="false">
      <c r="A4" s="24"/>
      <c r="B4" s="3" t="s">
        <v>0</v>
      </c>
      <c r="C4" s="3"/>
      <c r="D4" s="3"/>
    </row>
    <row r="5" customFormat="false" ht="17.35" hidden="false" customHeight="false" outlineLevel="0" collapsed="false">
      <c r="A5" s="12"/>
      <c r="B5" s="4" t="s">
        <v>1</v>
      </c>
      <c r="C5" s="5" t="s">
        <v>17</v>
      </c>
      <c r="D5" s="6" t="s">
        <v>3</v>
      </c>
    </row>
    <row r="6" customFormat="false" ht="17.35" hidden="false" customHeight="false" outlineLevel="0" collapsed="false">
      <c r="A6" s="12"/>
      <c r="B6" s="29" t="s">
        <v>4</v>
      </c>
      <c r="C6" s="9" t="n">
        <v>1886.36</v>
      </c>
      <c r="D6" s="10" t="n">
        <f aca="false">3562+285</f>
        <v>3847</v>
      </c>
    </row>
    <row r="7" customFormat="false" ht="17.35" hidden="false" customHeight="false" outlineLevel="0" collapsed="false">
      <c r="A7" s="12"/>
      <c r="B7" s="13" t="s">
        <v>5</v>
      </c>
      <c r="C7" s="14" t="n">
        <v>1523.25</v>
      </c>
      <c r="D7" s="15" t="n">
        <f aca="false">3902+350</f>
        <v>4252</v>
      </c>
    </row>
    <row r="8" customFormat="false" ht="17.35" hidden="false" customHeight="false" outlineLevel="0" collapsed="false">
      <c r="A8" s="12"/>
      <c r="B8" s="29" t="s">
        <v>6</v>
      </c>
      <c r="C8" s="17" t="n">
        <v>1888.32</v>
      </c>
      <c r="D8" s="18" t="n">
        <f aca="false">292+3344</f>
        <v>3636</v>
      </c>
    </row>
    <row r="9" customFormat="false" ht="17.35" hidden="false" customHeight="false" outlineLevel="0" collapsed="false">
      <c r="A9" s="12"/>
      <c r="B9" s="13" t="s">
        <v>7</v>
      </c>
      <c r="C9" s="14" t="n">
        <v>2766.32</v>
      </c>
      <c r="D9" s="15" t="n">
        <f aca="false">353+3802</f>
        <v>4155</v>
      </c>
    </row>
    <row r="10" customFormat="false" ht="17.35" hidden="false" customHeight="false" outlineLevel="0" collapsed="false">
      <c r="A10" s="12"/>
      <c r="B10" s="29" t="s">
        <v>8</v>
      </c>
      <c r="C10" s="17" t="n">
        <v>2048.47</v>
      </c>
      <c r="D10" s="18" t="n">
        <f aca="false">320+3842</f>
        <v>4162</v>
      </c>
    </row>
    <row r="11" customFormat="false" ht="17.35" hidden="false" customHeight="false" outlineLevel="0" collapsed="false">
      <c r="A11" s="12"/>
      <c r="B11" s="13" t="s">
        <v>9</v>
      </c>
      <c r="C11" s="19" t="n">
        <v>2245.47</v>
      </c>
      <c r="D11" s="20" t="n">
        <f aca="false">4103+400</f>
        <v>4503</v>
      </c>
    </row>
    <row r="12" customFormat="false" ht="17.35" hidden="false" customHeight="false" outlineLevel="0" collapsed="false">
      <c r="A12" s="12"/>
      <c r="B12" s="29" t="s">
        <v>10</v>
      </c>
      <c r="C12" s="17" t="n">
        <v>4189.99</v>
      </c>
      <c r="D12" s="18" t="n">
        <f aca="false">6139+840</f>
        <v>6979</v>
      </c>
    </row>
    <row r="13" customFormat="false" ht="15" hidden="false" customHeight="false" outlineLevel="0" collapsed="false">
      <c r="B13" s="13" t="s">
        <v>11</v>
      </c>
      <c r="C13" s="14" t="n">
        <v>4363.3</v>
      </c>
      <c r="D13" s="15" t="n">
        <f aca="false">6384+895</f>
        <v>7279</v>
      </c>
    </row>
    <row r="14" customFormat="false" ht="15" hidden="false" customHeight="false" outlineLevel="0" collapsed="false">
      <c r="B14" s="29" t="s">
        <v>12</v>
      </c>
      <c r="C14" s="17" t="n">
        <v>7497.31</v>
      </c>
      <c r="D14" s="18" t="n">
        <f aca="false">9354+1722</f>
        <v>11076</v>
      </c>
    </row>
    <row r="15" customFormat="false" ht="15" hidden="false" customHeight="false" outlineLevel="0" collapsed="false">
      <c r="B15" s="13" t="s">
        <v>13</v>
      </c>
      <c r="C15" s="14" t="n">
        <v>6797.85</v>
      </c>
      <c r="D15" s="15" t="n">
        <f aca="false">8397+1537</f>
        <v>9934</v>
      </c>
    </row>
    <row r="16" customFormat="false" ht="18.75" hidden="false" customHeight="true" outlineLevel="0" collapsed="false">
      <c r="B16" s="29" t="s">
        <v>14</v>
      </c>
      <c r="C16" s="17" t="n">
        <v>6256.95</v>
      </c>
      <c r="D16" s="18" t="n">
        <v>9768</v>
      </c>
    </row>
    <row r="17" customFormat="false" ht="17.25" hidden="false" customHeight="false" outlineLevel="0" collapsed="false">
      <c r="A17" s="12"/>
      <c r="B17" s="13" t="s">
        <v>15</v>
      </c>
      <c r="C17" s="19" t="n">
        <v>5044.6</v>
      </c>
      <c r="D17" s="20" t="n">
        <v>8217</v>
      </c>
    </row>
    <row r="18" customFormat="false" ht="15" hidden="false" customHeight="false" outlineLevel="0" collapsed="false">
      <c r="B18" s="33" t="s">
        <v>16</v>
      </c>
      <c r="C18" s="22" t="n">
        <f aca="false">SUM(C6:C17)</f>
        <v>46508.19</v>
      </c>
      <c r="D18" s="23" t="n">
        <f aca="false">SUM(D6:D17)</f>
        <v>77808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D18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B9" activeCellId="0" sqref="B9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2" width="25.44"/>
    <col collapsed="false" customWidth="true" hidden="false" outlineLevel="0" max="2" min="2" style="2" width="22.88"/>
    <col collapsed="false" customWidth="true" hidden="false" outlineLevel="0" max="3" min="3" style="2" width="24.56"/>
    <col collapsed="false" customWidth="true" hidden="false" outlineLevel="0" max="4" min="4" style="2" width="26.44"/>
  </cols>
  <sheetData>
    <row r="2" customFormat="false" ht="14.25" hidden="false" customHeight="false" outlineLevel="0" collapsed="false">
      <c r="A2" s="1"/>
    </row>
    <row r="3" customFormat="false" ht="14.25" hidden="false" customHeight="false" outlineLevel="0" collapsed="false">
      <c r="A3" s="1"/>
    </row>
    <row r="4" customFormat="false" ht="43.3" hidden="false" customHeight="false" outlineLevel="0" collapsed="false">
      <c r="A4" s="24"/>
      <c r="B4" s="3" t="s">
        <v>0</v>
      </c>
      <c r="C4" s="3"/>
      <c r="D4" s="3"/>
    </row>
    <row r="5" customFormat="false" ht="17.35" hidden="false" customHeight="false" outlineLevel="0" collapsed="false">
      <c r="A5" s="12"/>
      <c r="B5" s="4" t="s">
        <v>1</v>
      </c>
      <c r="C5" s="5" t="s">
        <v>17</v>
      </c>
      <c r="D5" s="6" t="s">
        <v>3</v>
      </c>
    </row>
    <row r="6" customFormat="false" ht="17.35" hidden="false" customHeight="false" outlineLevel="0" collapsed="false">
      <c r="A6" s="12"/>
      <c r="B6" s="29" t="s">
        <v>4</v>
      </c>
      <c r="C6" s="9" t="n">
        <v>3785.37</v>
      </c>
      <c r="D6" s="10" t="n">
        <f aca="false">6367+748</f>
        <v>7115</v>
      </c>
    </row>
    <row r="7" customFormat="false" ht="17.35" hidden="false" customHeight="false" outlineLevel="0" collapsed="false">
      <c r="A7" s="12"/>
      <c r="B7" s="13" t="s">
        <v>5</v>
      </c>
      <c r="C7" s="14" t="n">
        <v>1610.8</v>
      </c>
      <c r="D7" s="15" t="n">
        <f aca="false">4202+456</f>
        <v>4658</v>
      </c>
    </row>
    <row r="8" customFormat="false" ht="17.35" hidden="false" customHeight="false" outlineLevel="0" collapsed="false">
      <c r="A8" s="12"/>
      <c r="B8" s="29" t="s">
        <v>6</v>
      </c>
      <c r="C8" s="17" t="n">
        <v>2405.84</v>
      </c>
      <c r="D8" s="18" t="n">
        <f aca="false">4123+447</f>
        <v>4570</v>
      </c>
    </row>
    <row r="9" customFormat="false" ht="17.35" hidden="false" customHeight="false" outlineLevel="0" collapsed="false">
      <c r="A9" s="12"/>
      <c r="B9" s="13" t="s">
        <v>7</v>
      </c>
      <c r="C9" s="14" t="n">
        <v>2861.16</v>
      </c>
      <c r="D9" s="15" t="n">
        <f aca="false">4536+630</f>
        <v>5166</v>
      </c>
    </row>
    <row r="10" customFormat="false" ht="17.35" hidden="false" customHeight="false" outlineLevel="0" collapsed="false">
      <c r="A10" s="12"/>
      <c r="B10" s="29" t="s">
        <v>8</v>
      </c>
      <c r="C10" s="17" t="n">
        <v>1825.56</v>
      </c>
      <c r="D10" s="18" t="n">
        <f aca="false">3384+358</f>
        <v>3742</v>
      </c>
    </row>
    <row r="11" customFormat="false" ht="17.35" hidden="false" customHeight="false" outlineLevel="0" collapsed="false">
      <c r="A11" s="12"/>
      <c r="B11" s="13" t="s">
        <v>9</v>
      </c>
      <c r="C11" s="19" t="n">
        <v>1643.71</v>
      </c>
      <c r="D11" s="20" t="n">
        <f aca="false">2878+365</f>
        <v>3243</v>
      </c>
    </row>
    <row r="12" customFormat="false" ht="17.35" hidden="false" customHeight="false" outlineLevel="0" collapsed="false">
      <c r="A12" s="12"/>
      <c r="B12" s="29" t="s">
        <v>10</v>
      </c>
      <c r="C12" s="17" t="n">
        <v>1736.38</v>
      </c>
      <c r="D12" s="18" t="n">
        <f aca="false">2993+380</f>
        <v>3373</v>
      </c>
    </row>
    <row r="13" customFormat="false" ht="15" hidden="false" customHeight="false" outlineLevel="0" collapsed="false">
      <c r="A13" s="1"/>
      <c r="B13" s="13" t="s">
        <v>11</v>
      </c>
      <c r="C13" s="14" t="n">
        <v>2045.28</v>
      </c>
      <c r="D13" s="15" t="n">
        <f aca="false">3459+486</f>
        <v>3945</v>
      </c>
    </row>
    <row r="14" customFormat="false" ht="15" hidden="false" customHeight="false" outlineLevel="0" collapsed="false">
      <c r="A14" s="1"/>
      <c r="B14" s="29" t="s">
        <v>12</v>
      </c>
      <c r="C14" s="17" t="n">
        <v>1830.06</v>
      </c>
      <c r="D14" s="18" t="n">
        <f aca="false">3268+403</f>
        <v>3671</v>
      </c>
    </row>
    <row r="15" customFormat="false" ht="15" hidden="false" customHeight="false" outlineLevel="0" collapsed="false">
      <c r="A15" s="1"/>
      <c r="B15" s="13" t="s">
        <v>13</v>
      </c>
      <c r="C15" s="14" t="n">
        <v>825.53</v>
      </c>
      <c r="D15" s="15" t="n">
        <f aca="false">2528+336</f>
        <v>2864</v>
      </c>
    </row>
    <row r="16" customFormat="false" ht="15" hidden="false" customHeight="false" outlineLevel="0" collapsed="false">
      <c r="A16" s="1"/>
      <c r="B16" s="29" t="s">
        <v>14</v>
      </c>
      <c r="C16" s="17" t="n">
        <v>828.69</v>
      </c>
      <c r="D16" s="18" t="n">
        <f aca="false">2081+221</f>
        <v>2302</v>
      </c>
    </row>
    <row r="17" customFormat="false" ht="17.25" hidden="false" customHeight="false" outlineLevel="0" collapsed="false">
      <c r="A17" s="12"/>
      <c r="B17" s="13" t="s">
        <v>15</v>
      </c>
      <c r="C17" s="19" t="n">
        <v>3621.53</v>
      </c>
      <c r="D17" s="20" t="n">
        <f aca="false">2638+226</f>
        <v>2864</v>
      </c>
    </row>
    <row r="18" customFormat="false" ht="15" hidden="false" customHeight="false" outlineLevel="0" collapsed="false">
      <c r="A18" s="1"/>
      <c r="B18" s="33" t="s">
        <v>16</v>
      </c>
      <c r="C18" s="22" t="n">
        <f aca="false">SUM(C6:C17)</f>
        <v>25019.91</v>
      </c>
      <c r="D18" s="23" t="n">
        <f aca="false">SUM(D6:D17)</f>
        <v>47513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F18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1" activeCellId="0" sqref="A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2" width="31.67"/>
    <col collapsed="false" customWidth="true" hidden="false" outlineLevel="0" max="2" min="2" style="2" width="23.88"/>
    <col collapsed="false" customWidth="true" hidden="false" outlineLevel="0" max="3" min="3" style="2" width="24.33"/>
    <col collapsed="false" customWidth="true" hidden="false" outlineLevel="0" max="4" min="4" style="2" width="26.44"/>
  </cols>
  <sheetData>
    <row r="2" customFormat="false" ht="14.25" hidden="false" customHeight="false" outlineLevel="0" collapsed="false">
      <c r="A2" s="1"/>
    </row>
    <row r="3" customFormat="false" ht="14.25" hidden="false" customHeight="false" outlineLevel="0" collapsed="false">
      <c r="A3" s="1"/>
    </row>
    <row r="4" customFormat="false" ht="43.3" hidden="false" customHeight="false" outlineLevel="0" collapsed="false">
      <c r="A4" s="24"/>
      <c r="B4" s="3" t="s">
        <v>0</v>
      </c>
      <c r="C4" s="3"/>
      <c r="D4" s="3"/>
    </row>
    <row r="5" customFormat="false" ht="17.35" hidden="false" customHeight="false" outlineLevel="0" collapsed="false">
      <c r="A5" s="12"/>
      <c r="B5" s="4" t="s">
        <v>1</v>
      </c>
      <c r="C5" s="5" t="s">
        <v>17</v>
      </c>
      <c r="D5" s="6" t="s">
        <v>3</v>
      </c>
    </row>
    <row r="6" customFormat="false" ht="17.35" hidden="false" customHeight="false" outlineLevel="0" collapsed="false">
      <c r="A6" s="12"/>
      <c r="B6" s="29" t="s">
        <v>4</v>
      </c>
      <c r="C6" s="9" t="n">
        <v>1629.96</v>
      </c>
      <c r="D6" s="10" t="n">
        <f aca="false">2841+259</f>
        <v>3100</v>
      </c>
    </row>
    <row r="7" customFormat="false" ht="17.35" hidden="false" customHeight="false" outlineLevel="0" collapsed="false">
      <c r="A7" s="12"/>
      <c r="B7" s="13" t="s">
        <v>5</v>
      </c>
      <c r="C7" s="14" t="n">
        <v>615.36</v>
      </c>
      <c r="D7" s="15" t="n">
        <f aca="false">3132+288</f>
        <v>3420</v>
      </c>
    </row>
    <row r="8" customFormat="false" ht="17.35" hidden="false" customHeight="false" outlineLevel="0" collapsed="false">
      <c r="A8" s="12"/>
      <c r="B8" s="29" t="s">
        <v>6</v>
      </c>
      <c r="C8" s="17" t="n">
        <v>1726.75</v>
      </c>
      <c r="D8" s="18" t="n">
        <f aca="false">282+2831</f>
        <v>3113</v>
      </c>
      <c r="F8" s="25"/>
    </row>
    <row r="9" customFormat="false" ht="17.35" hidden="false" customHeight="false" outlineLevel="0" collapsed="false">
      <c r="A9" s="12"/>
      <c r="B9" s="13" t="s">
        <v>7</v>
      </c>
      <c r="C9" s="14" t="n">
        <v>1747.68</v>
      </c>
      <c r="D9" s="15" t="n">
        <f aca="false">316+2810</f>
        <v>3126</v>
      </c>
      <c r="F9" s="25"/>
    </row>
    <row r="10" customFormat="false" ht="17.35" hidden="false" customHeight="false" outlineLevel="0" collapsed="false">
      <c r="A10" s="12"/>
      <c r="B10" s="29" t="s">
        <v>8</v>
      </c>
      <c r="C10" s="17" t="n">
        <v>1631.91</v>
      </c>
      <c r="D10" s="18" t="n">
        <f aca="false">306+2575</f>
        <v>2881</v>
      </c>
      <c r="F10" s="25"/>
    </row>
    <row r="11" customFormat="false" ht="17.35" hidden="false" customHeight="false" outlineLevel="0" collapsed="false">
      <c r="A11" s="12"/>
      <c r="B11" s="13" t="s">
        <v>9</v>
      </c>
      <c r="C11" s="19" t="n">
        <v>1963.76</v>
      </c>
      <c r="D11" s="20" t="n">
        <f aca="false">387+2957</f>
        <v>3344</v>
      </c>
      <c r="F11" s="25"/>
    </row>
    <row r="12" customFormat="false" ht="17.35" hidden="false" customHeight="false" outlineLevel="0" collapsed="false">
      <c r="A12" s="12"/>
      <c r="B12" s="29" t="s">
        <v>10</v>
      </c>
      <c r="C12" s="17" t="n">
        <v>1963.88</v>
      </c>
      <c r="D12" s="18" t="n">
        <f aca="false">382+2958</f>
        <v>3340</v>
      </c>
      <c r="F12" s="25"/>
    </row>
    <row r="13" customFormat="false" ht="15" hidden="false" customHeight="false" outlineLevel="0" collapsed="false">
      <c r="A13" s="1"/>
      <c r="B13" s="13" t="s">
        <v>11</v>
      </c>
      <c r="C13" s="14" t="n">
        <v>2224.76</v>
      </c>
      <c r="D13" s="15" t="n">
        <f aca="false">407+2937</f>
        <v>3344</v>
      </c>
      <c r="F13" s="25"/>
    </row>
    <row r="14" customFormat="false" ht="15" hidden="false" customHeight="false" outlineLevel="0" collapsed="false">
      <c r="A14" s="1"/>
      <c r="B14" s="29" t="s">
        <v>12</v>
      </c>
      <c r="C14" s="17" t="n">
        <v>2274.97</v>
      </c>
      <c r="D14" s="18" t="n">
        <f aca="false">399+2945</f>
        <v>3344</v>
      </c>
      <c r="F14" s="25"/>
    </row>
    <row r="15" customFormat="false" ht="15" hidden="false" customHeight="false" outlineLevel="0" collapsed="false">
      <c r="A15" s="1"/>
      <c r="B15" s="13" t="s">
        <v>13</v>
      </c>
      <c r="C15" s="14" t="n">
        <v>2043.29</v>
      </c>
      <c r="D15" s="15" t="n">
        <f aca="false">281+2441</f>
        <v>2722</v>
      </c>
      <c r="F15" s="25"/>
    </row>
    <row r="16" customFormat="false" ht="15" hidden="false" customHeight="false" outlineLevel="0" collapsed="false">
      <c r="A16" s="1"/>
      <c r="B16" s="29" t="s">
        <v>14</v>
      </c>
      <c r="C16" s="17" t="n">
        <v>2037.45</v>
      </c>
      <c r="D16" s="18" t="n">
        <f aca="false">282+2605</f>
        <v>2887</v>
      </c>
      <c r="F16" s="25"/>
    </row>
    <row r="17" customFormat="false" ht="17.25" hidden="false" customHeight="false" outlineLevel="0" collapsed="false">
      <c r="A17" s="12"/>
      <c r="B17" s="13" t="s">
        <v>15</v>
      </c>
      <c r="C17" s="19" t="n">
        <v>4680.33</v>
      </c>
      <c r="D17" s="15" t="n">
        <f aca="false">234+2390</f>
        <v>2624</v>
      </c>
      <c r="F17" s="25"/>
    </row>
    <row r="18" customFormat="false" ht="15" hidden="false" customHeight="false" outlineLevel="0" collapsed="false">
      <c r="A18" s="1"/>
      <c r="B18" s="33" t="s">
        <v>16</v>
      </c>
      <c r="C18" s="22" t="n">
        <f aca="false">SUM(C6:C17)</f>
        <v>24540.1</v>
      </c>
      <c r="D18" s="23" t="n">
        <f aca="false">SUM(D6:D17)</f>
        <v>37245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G18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C18" activeCellId="0" sqref="C18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2" width="38"/>
    <col collapsed="false" customWidth="true" hidden="false" outlineLevel="0" max="2" min="2" style="2" width="21.56"/>
    <col collapsed="false" customWidth="true" hidden="false" outlineLevel="0" max="3" min="3" style="2" width="20.44"/>
    <col collapsed="false" customWidth="true" hidden="false" outlineLevel="0" max="4" min="4" style="2" width="26.44"/>
  </cols>
  <sheetData>
    <row r="2" customFormat="false" ht="14.25" hidden="false" customHeight="false" outlineLevel="0" collapsed="false">
      <c r="A2" s="1"/>
    </row>
    <row r="3" customFormat="false" ht="14.25" hidden="false" customHeight="false" outlineLevel="0" collapsed="false">
      <c r="A3" s="1"/>
    </row>
    <row r="4" customFormat="false" ht="43.3" hidden="false" customHeight="false" outlineLevel="0" collapsed="false">
      <c r="A4" s="24"/>
      <c r="B4" s="3" t="s">
        <v>0</v>
      </c>
      <c r="C4" s="3"/>
      <c r="D4" s="3"/>
    </row>
    <row r="5" customFormat="false" ht="17.35" hidden="false" customHeight="false" outlineLevel="0" collapsed="false">
      <c r="A5" s="12"/>
      <c r="B5" s="4" t="s">
        <v>1</v>
      </c>
      <c r="C5" s="5" t="s">
        <v>17</v>
      </c>
      <c r="D5" s="6" t="s">
        <v>3</v>
      </c>
    </row>
    <row r="6" customFormat="false" ht="17.35" hidden="false" customHeight="false" outlineLevel="0" collapsed="false">
      <c r="A6" s="12"/>
      <c r="B6" s="29" t="s">
        <v>4</v>
      </c>
      <c r="C6" s="9" t="n">
        <v>2249.35</v>
      </c>
      <c r="D6" s="10" t="n">
        <f aca="false">2607+270</f>
        <v>2877</v>
      </c>
    </row>
    <row r="7" customFormat="false" ht="17.35" hidden="false" customHeight="false" outlineLevel="0" collapsed="false">
      <c r="A7" s="12"/>
      <c r="B7" s="13" t="s">
        <v>5</v>
      </c>
      <c r="C7" s="14" t="n">
        <v>2731.25</v>
      </c>
      <c r="D7" s="15" t="n">
        <f aca="false">3200+327</f>
        <v>3527</v>
      </c>
    </row>
    <row r="8" customFormat="false" ht="17.35" hidden="false" customHeight="false" outlineLevel="0" collapsed="false">
      <c r="A8" s="12"/>
      <c r="B8" s="29" t="s">
        <v>6</v>
      </c>
      <c r="C8" s="9" t="n">
        <v>2606.31</v>
      </c>
      <c r="D8" s="10" t="n">
        <f aca="false">2935+266</f>
        <v>3201</v>
      </c>
    </row>
    <row r="9" customFormat="false" ht="17.35" hidden="false" customHeight="false" outlineLevel="0" collapsed="false">
      <c r="A9" s="12"/>
      <c r="B9" s="13" t="s">
        <v>7</v>
      </c>
      <c r="C9" s="14" t="n">
        <v>5011.15</v>
      </c>
      <c r="D9" s="15" t="n">
        <f aca="false">776+5059</f>
        <v>5835</v>
      </c>
      <c r="F9" s="25"/>
      <c r="G9" s="25"/>
    </row>
    <row r="10" customFormat="false" ht="17.35" hidden="false" customHeight="false" outlineLevel="0" collapsed="false">
      <c r="A10" s="12"/>
      <c r="B10" s="29" t="s">
        <v>8</v>
      </c>
      <c r="C10" s="17" t="n">
        <v>4812.43</v>
      </c>
      <c r="D10" s="18" t="n">
        <f aca="false">835+5246</f>
        <v>6081</v>
      </c>
      <c r="F10" s="25"/>
    </row>
    <row r="11" customFormat="false" ht="17.35" hidden="false" customHeight="false" outlineLevel="0" collapsed="false">
      <c r="A11" s="12"/>
      <c r="B11" s="13" t="s">
        <v>9</v>
      </c>
      <c r="C11" s="14" t="n">
        <v>6673.03</v>
      </c>
      <c r="D11" s="15" t="n">
        <f aca="false">1518+7790</f>
        <v>9308</v>
      </c>
    </row>
    <row r="12" customFormat="false" ht="17.35" hidden="false" customHeight="false" outlineLevel="0" collapsed="false">
      <c r="A12" s="12"/>
      <c r="B12" s="29" t="s">
        <v>10</v>
      </c>
      <c r="C12" s="17" t="n">
        <v>6936.37</v>
      </c>
      <c r="D12" s="18" t="n">
        <f aca="false">1510+8869</f>
        <v>10379</v>
      </c>
    </row>
    <row r="13" customFormat="false" ht="15" hidden="false" customHeight="false" outlineLevel="0" collapsed="false">
      <c r="A13" s="1"/>
      <c r="B13" s="13" t="s">
        <v>11</v>
      </c>
      <c r="C13" s="14" t="n">
        <v>3734.09</v>
      </c>
      <c r="D13" s="15" t="n">
        <f aca="false">653+5257</f>
        <v>5910</v>
      </c>
    </row>
    <row r="14" customFormat="false" ht="15" hidden="false" customHeight="false" outlineLevel="0" collapsed="false">
      <c r="A14" s="1"/>
      <c r="B14" s="29" t="s">
        <v>12</v>
      </c>
      <c r="C14" s="17" t="n">
        <v>5948.25</v>
      </c>
      <c r="D14" s="18" t="n">
        <f aca="false">1302+7388</f>
        <v>8690</v>
      </c>
    </row>
    <row r="15" customFormat="false" ht="15" hidden="false" customHeight="false" outlineLevel="0" collapsed="false">
      <c r="A15" s="1"/>
      <c r="B15" s="13" t="s">
        <v>13</v>
      </c>
      <c r="C15" s="14" t="n">
        <v>5824.16</v>
      </c>
      <c r="D15" s="15" t="n">
        <v>7521</v>
      </c>
    </row>
    <row r="16" customFormat="false" ht="15" hidden="false" customHeight="false" outlineLevel="0" collapsed="false">
      <c r="A16" s="1"/>
      <c r="B16" s="29" t="s">
        <v>14</v>
      </c>
      <c r="C16" s="17" t="n">
        <v>4781.18</v>
      </c>
      <c r="D16" s="18" t="n">
        <v>6125</v>
      </c>
    </row>
    <row r="17" customFormat="false" ht="17.25" hidden="false" customHeight="false" outlineLevel="0" collapsed="false">
      <c r="A17" s="12"/>
      <c r="B17" s="13" t="s">
        <v>15</v>
      </c>
      <c r="C17" s="19" t="n">
        <v>6937.31</v>
      </c>
      <c r="D17" s="15" t="n">
        <v>4864</v>
      </c>
    </row>
    <row r="18" customFormat="false" ht="15" hidden="false" customHeight="false" outlineLevel="0" collapsed="false">
      <c r="A18" s="1"/>
      <c r="B18" s="33" t="s">
        <v>16</v>
      </c>
      <c r="C18" s="22" t="n">
        <f aca="false">SUM(C6:C17)</f>
        <v>58244.88</v>
      </c>
      <c r="D18" s="23" t="n">
        <f aca="false">SUM(D6:D17)</f>
        <v>74318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G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6" activeCellId="0" sqref="C26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2" width="38"/>
    <col collapsed="false" customWidth="true" hidden="false" outlineLevel="0" max="2" min="2" style="2" width="21.56"/>
    <col collapsed="false" customWidth="true" hidden="false" outlineLevel="0" max="3" min="3" style="2" width="20.44"/>
    <col collapsed="false" customWidth="true" hidden="false" outlineLevel="0" max="4" min="4" style="2" width="26.44"/>
  </cols>
  <sheetData>
    <row r="2" customFormat="false" ht="14.25" hidden="false" customHeight="false" outlineLevel="0" collapsed="false">
      <c r="A2" s="1"/>
    </row>
    <row r="3" customFormat="false" ht="14.25" hidden="false" customHeight="false" outlineLevel="0" collapsed="false">
      <c r="A3" s="1"/>
    </row>
    <row r="4" customFormat="false" ht="43.3" hidden="false" customHeight="false" outlineLevel="0" collapsed="false">
      <c r="A4" s="24"/>
      <c r="B4" s="3" t="s">
        <v>0</v>
      </c>
      <c r="C4" s="3"/>
      <c r="D4" s="3"/>
    </row>
    <row r="5" customFormat="false" ht="17.35" hidden="false" customHeight="false" outlineLevel="0" collapsed="false">
      <c r="A5" s="12"/>
      <c r="B5" s="4" t="s">
        <v>1</v>
      </c>
      <c r="C5" s="5" t="s">
        <v>17</v>
      </c>
      <c r="D5" s="6" t="s">
        <v>3</v>
      </c>
    </row>
    <row r="6" customFormat="false" ht="17.35" hidden="false" customHeight="false" outlineLevel="0" collapsed="false">
      <c r="A6" s="12"/>
      <c r="B6" s="29" t="s">
        <v>4</v>
      </c>
      <c r="C6" s="9" t="n">
        <v>2762.19</v>
      </c>
      <c r="D6" s="10" t="n">
        <v>3759</v>
      </c>
    </row>
    <row r="7" customFormat="false" ht="17.35" hidden="false" customHeight="false" outlineLevel="0" collapsed="false">
      <c r="A7" s="12"/>
      <c r="B7" s="13" t="s">
        <v>5</v>
      </c>
      <c r="C7" s="14" t="n">
        <v>2148.23</v>
      </c>
      <c r="D7" s="15" t="n">
        <v>3262</v>
      </c>
    </row>
    <row r="8" customFormat="false" ht="17.35" hidden="false" customHeight="false" outlineLevel="0" collapsed="false">
      <c r="A8" s="12"/>
      <c r="B8" s="29" t="s">
        <v>6</v>
      </c>
      <c r="C8" s="9" t="n">
        <v>3168.28</v>
      </c>
      <c r="D8" s="10" t="n">
        <v>4429</v>
      </c>
    </row>
    <row r="9" customFormat="false" ht="17.35" hidden="false" customHeight="false" outlineLevel="0" collapsed="false">
      <c r="A9" s="12"/>
      <c r="B9" s="13" t="s">
        <v>7</v>
      </c>
      <c r="C9" s="14" t="n">
        <v>4046.05</v>
      </c>
      <c r="D9" s="35" t="n">
        <v>5868</v>
      </c>
      <c r="F9" s="25"/>
      <c r="G9" s="25"/>
    </row>
    <row r="10" customFormat="false" ht="17.35" hidden="false" customHeight="false" outlineLevel="0" collapsed="false">
      <c r="A10" s="12"/>
      <c r="B10" s="29" t="s">
        <v>8</v>
      </c>
      <c r="C10" s="36" t="n">
        <v>4373.52</v>
      </c>
      <c r="D10" s="10" t="n">
        <v>6138</v>
      </c>
      <c r="F10" s="25"/>
    </row>
    <row r="11" customFormat="false" ht="17.35" hidden="false" customHeight="false" outlineLevel="0" collapsed="false">
      <c r="A11" s="12"/>
      <c r="B11" s="13" t="s">
        <v>9</v>
      </c>
      <c r="C11" s="37" t="n">
        <v>3531.23</v>
      </c>
      <c r="D11" s="38" t="n">
        <v>7106</v>
      </c>
    </row>
    <row r="12" customFormat="false" ht="17.35" hidden="false" customHeight="false" outlineLevel="0" collapsed="false">
      <c r="A12" s="12"/>
      <c r="B12" s="29" t="s">
        <v>10</v>
      </c>
      <c r="C12" s="36" t="n">
        <v>7031.99</v>
      </c>
      <c r="D12" s="10" t="n">
        <v>9486</v>
      </c>
    </row>
    <row r="13" customFormat="false" ht="15" hidden="false" customHeight="false" outlineLevel="0" collapsed="false">
      <c r="A13" s="1"/>
      <c r="B13" s="13" t="s">
        <v>11</v>
      </c>
      <c r="C13" s="39" t="n">
        <v>3290.09</v>
      </c>
      <c r="D13" s="35" t="n">
        <v>6010</v>
      </c>
    </row>
    <row r="14" customFormat="false" ht="15" hidden="false" customHeight="false" outlineLevel="0" collapsed="false">
      <c r="A14" s="1"/>
      <c r="B14" s="29" t="s">
        <v>12</v>
      </c>
      <c r="C14" s="17" t="n">
        <v>6351.56</v>
      </c>
      <c r="D14" s="18" t="n">
        <v>8118</v>
      </c>
    </row>
    <row r="15" customFormat="false" ht="15" hidden="false" customHeight="false" outlineLevel="0" collapsed="false">
      <c r="A15" s="1"/>
      <c r="B15" s="13" t="s">
        <v>13</v>
      </c>
      <c r="C15" s="39" t="n">
        <v>7964.11</v>
      </c>
      <c r="D15" s="35" t="n">
        <v>11269</v>
      </c>
    </row>
    <row r="16" customFormat="false" ht="15" hidden="false" customHeight="false" outlineLevel="0" collapsed="false">
      <c r="A16" s="1"/>
      <c r="B16" s="29" t="s">
        <v>14</v>
      </c>
      <c r="C16" s="17" t="n">
        <v>4914.79</v>
      </c>
      <c r="D16" s="18" t="n">
        <v>6611</v>
      </c>
    </row>
    <row r="17" customFormat="false" ht="17.25" hidden="false" customHeight="false" outlineLevel="0" collapsed="false">
      <c r="A17" s="12"/>
      <c r="B17" s="13" t="s">
        <v>15</v>
      </c>
      <c r="C17" s="39" t="n">
        <v>9268.9</v>
      </c>
      <c r="D17" s="35" t="n">
        <v>8574</v>
      </c>
    </row>
    <row r="18" customFormat="false" ht="15" hidden="false" customHeight="false" outlineLevel="0" collapsed="false">
      <c r="A18" s="1"/>
      <c r="B18" s="33" t="s">
        <v>16</v>
      </c>
      <c r="C18" s="22" t="n">
        <f aca="false">SUM(C6:C17)</f>
        <v>58850.94</v>
      </c>
      <c r="D18" s="23" t="n">
        <f aca="false">SUM(D6:D17)</f>
        <v>80630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G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9" activeCellId="0" sqref="E19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2" width="38"/>
    <col collapsed="false" customWidth="true" hidden="false" outlineLevel="0" max="2" min="2" style="2" width="21.56"/>
    <col collapsed="false" customWidth="true" hidden="false" outlineLevel="0" max="3" min="3" style="2" width="20.44"/>
    <col collapsed="false" customWidth="true" hidden="false" outlineLevel="0" max="4" min="4" style="2" width="26.44"/>
  </cols>
  <sheetData>
    <row r="2" customFormat="false" ht="14.25" hidden="false" customHeight="false" outlineLevel="0" collapsed="false">
      <c r="A2" s="1"/>
    </row>
    <row r="3" customFormat="false" ht="14.25" hidden="false" customHeight="false" outlineLevel="0" collapsed="false">
      <c r="A3" s="1"/>
    </row>
    <row r="4" customFormat="false" ht="43.3" hidden="false" customHeight="false" outlineLevel="0" collapsed="false">
      <c r="A4" s="24"/>
      <c r="B4" s="3" t="s">
        <v>0</v>
      </c>
      <c r="C4" s="3"/>
      <c r="D4" s="3"/>
    </row>
    <row r="5" customFormat="false" ht="17.35" hidden="false" customHeight="false" outlineLevel="0" collapsed="false">
      <c r="A5" s="12"/>
      <c r="B5" s="4" t="s">
        <v>1</v>
      </c>
      <c r="C5" s="5" t="s">
        <v>17</v>
      </c>
      <c r="D5" s="6" t="s">
        <v>3</v>
      </c>
    </row>
    <row r="6" customFormat="false" ht="17.35" hidden="false" customHeight="false" outlineLevel="0" collapsed="false">
      <c r="A6" s="12"/>
      <c r="B6" s="29" t="s">
        <v>4</v>
      </c>
      <c r="C6" s="36" t="n">
        <v>0</v>
      </c>
      <c r="D6" s="40" t="n">
        <v>5856</v>
      </c>
    </row>
    <row r="7" customFormat="false" ht="17.35" hidden="false" customHeight="false" outlineLevel="0" collapsed="false">
      <c r="A7" s="12"/>
      <c r="B7" s="13" t="s">
        <v>5</v>
      </c>
      <c r="C7" s="39" t="n">
        <v>2934.67</v>
      </c>
      <c r="D7" s="41" t="n">
        <v>3593</v>
      </c>
    </row>
    <row r="8" customFormat="false" ht="17.35" hidden="false" customHeight="false" outlineLevel="0" collapsed="false">
      <c r="A8" s="12"/>
      <c r="B8" s="29" t="s">
        <v>6</v>
      </c>
      <c r="C8" s="36" t="n">
        <v>5306.68</v>
      </c>
      <c r="D8" s="40" t="n">
        <v>7514</v>
      </c>
    </row>
    <row r="9" customFormat="false" ht="17.35" hidden="false" customHeight="false" outlineLevel="0" collapsed="false">
      <c r="A9" s="12"/>
      <c r="B9" s="13" t="s">
        <v>7</v>
      </c>
      <c r="C9" s="42" t="n">
        <v>4663.31</v>
      </c>
      <c r="D9" s="41" t="n">
        <v>6513</v>
      </c>
      <c r="F9" s="25"/>
      <c r="G9" s="25"/>
    </row>
    <row r="10" customFormat="false" ht="17.35" hidden="false" customHeight="false" outlineLevel="0" collapsed="false">
      <c r="A10" s="12"/>
      <c r="B10" s="29" t="s">
        <v>8</v>
      </c>
      <c r="C10" s="36" t="n">
        <v>3374.73</v>
      </c>
      <c r="D10" s="40" t="n">
        <v>4875</v>
      </c>
      <c r="F10" s="25"/>
    </row>
    <row r="11" customFormat="false" ht="17.35" hidden="false" customHeight="false" outlineLevel="0" collapsed="false">
      <c r="A11" s="12"/>
      <c r="B11" s="13" t="s">
        <v>9</v>
      </c>
      <c r="C11" s="42" t="n">
        <v>3150.54</v>
      </c>
      <c r="D11" s="41" t="n">
        <v>4711</v>
      </c>
    </row>
    <row r="12" customFormat="false" ht="17.35" hidden="false" customHeight="false" outlineLevel="0" collapsed="false">
      <c r="A12" s="12"/>
      <c r="B12" s="29" t="s">
        <v>10</v>
      </c>
      <c r="C12" s="36" t="n">
        <v>2472.96</v>
      </c>
      <c r="D12" s="40" t="n">
        <v>3927</v>
      </c>
    </row>
    <row r="13" customFormat="false" ht="15" hidden="false" customHeight="false" outlineLevel="0" collapsed="false">
      <c r="A13" s="1"/>
      <c r="B13" s="13" t="s">
        <v>11</v>
      </c>
      <c r="C13" s="39" t="n">
        <v>9790.06</v>
      </c>
      <c r="D13" s="41" t="n">
        <v>14101</v>
      </c>
    </row>
    <row r="14" customFormat="false" ht="15" hidden="false" customHeight="false" outlineLevel="0" collapsed="false">
      <c r="A14" s="1"/>
      <c r="B14" s="29" t="s">
        <v>12</v>
      </c>
      <c r="C14" s="43" t="n">
        <v>10599</v>
      </c>
      <c r="D14" s="40" t="n">
        <v>15201</v>
      </c>
    </row>
    <row r="15" customFormat="false" ht="15" hidden="false" customHeight="false" outlineLevel="0" collapsed="false">
      <c r="A15" s="1"/>
      <c r="B15" s="13" t="s">
        <v>13</v>
      </c>
      <c r="C15" s="42" t="n">
        <v>8733.31</v>
      </c>
      <c r="D15" s="41" t="n">
        <v>11533</v>
      </c>
    </row>
    <row r="16" customFormat="false" ht="15" hidden="false" customHeight="false" outlineLevel="0" collapsed="false">
      <c r="A16" s="1"/>
      <c r="B16" s="29" t="s">
        <v>14</v>
      </c>
      <c r="C16" s="36" t="n">
        <v>5967.28</v>
      </c>
      <c r="D16" s="40" t="n">
        <v>7920</v>
      </c>
    </row>
    <row r="17" customFormat="false" ht="17.25" hidden="false" customHeight="false" outlineLevel="0" collapsed="false">
      <c r="A17" s="12"/>
      <c r="B17" s="13" t="s">
        <v>15</v>
      </c>
      <c r="C17" s="39" t="n">
        <v>5076.29</v>
      </c>
      <c r="D17" s="41" t="n">
        <v>5669</v>
      </c>
    </row>
    <row r="18" customFormat="false" ht="15" hidden="false" customHeight="false" outlineLevel="0" collapsed="false">
      <c r="A18" s="1"/>
      <c r="B18" s="33" t="s">
        <v>16</v>
      </c>
      <c r="C18" s="22" t="n">
        <f aca="false">SUM(C6:C17)</f>
        <v>62068.83</v>
      </c>
      <c r="D18" s="23" t="n">
        <f aca="false">SUM(D6:D17)</f>
        <v>91413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G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3" activeCellId="0" sqref="G23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2" width="38"/>
    <col collapsed="false" customWidth="true" hidden="false" outlineLevel="0" max="2" min="2" style="2" width="21.56"/>
    <col collapsed="false" customWidth="true" hidden="false" outlineLevel="0" max="3" min="3" style="2" width="20.44"/>
    <col collapsed="false" customWidth="true" hidden="false" outlineLevel="0" max="4" min="4" style="2" width="26.44"/>
  </cols>
  <sheetData>
    <row r="2" customFormat="false" ht="14.25" hidden="false" customHeight="false" outlineLevel="0" collapsed="false">
      <c r="A2" s="1"/>
    </row>
    <row r="3" customFormat="false" ht="14.25" hidden="false" customHeight="false" outlineLevel="0" collapsed="false">
      <c r="A3" s="1"/>
    </row>
    <row r="4" customFormat="false" ht="43.3" hidden="false" customHeight="false" outlineLevel="0" collapsed="false">
      <c r="A4" s="24"/>
      <c r="B4" s="3" t="s">
        <v>0</v>
      </c>
      <c r="C4" s="3"/>
      <c r="D4" s="3"/>
    </row>
    <row r="5" customFormat="false" ht="17.35" hidden="false" customHeight="false" outlineLevel="0" collapsed="false">
      <c r="A5" s="12"/>
      <c r="B5" s="4" t="s">
        <v>1</v>
      </c>
      <c r="C5" s="5" t="s">
        <v>17</v>
      </c>
      <c r="D5" s="6" t="s">
        <v>3</v>
      </c>
    </row>
    <row r="6" customFormat="false" ht="17.35" hidden="false" customHeight="false" outlineLevel="0" collapsed="false">
      <c r="A6" s="12"/>
      <c r="B6" s="29" t="s">
        <v>4</v>
      </c>
      <c r="C6" s="36" t="n">
        <v>3571.31</v>
      </c>
      <c r="D6" s="10" t="n">
        <v>4802</v>
      </c>
    </row>
    <row r="7" customFormat="false" ht="17.35" hidden="false" customHeight="false" outlineLevel="0" collapsed="false">
      <c r="A7" s="12"/>
      <c r="B7" s="13" t="s">
        <v>5</v>
      </c>
      <c r="C7" s="39" t="n">
        <v>0</v>
      </c>
      <c r="D7" s="35" t="n">
        <v>2993</v>
      </c>
    </row>
    <row r="8" customFormat="false" ht="17.35" hidden="false" customHeight="false" outlineLevel="0" collapsed="false">
      <c r="A8" s="12"/>
      <c r="B8" s="29" t="s">
        <v>6</v>
      </c>
      <c r="C8" s="36" t="n">
        <v>3292.24</v>
      </c>
      <c r="D8" s="10" t="n">
        <v>5139</v>
      </c>
    </row>
    <row r="9" customFormat="false" ht="17.35" hidden="false" customHeight="false" outlineLevel="0" collapsed="false">
      <c r="A9" s="12"/>
      <c r="B9" s="13" t="s">
        <v>7</v>
      </c>
      <c r="C9" s="42" t="n">
        <v>4198.07</v>
      </c>
      <c r="D9" s="35" t="n">
        <v>5963</v>
      </c>
      <c r="F9" s="25"/>
      <c r="G9" s="25"/>
    </row>
    <row r="10" customFormat="false" ht="17.35" hidden="false" customHeight="false" outlineLevel="0" collapsed="false">
      <c r="A10" s="12"/>
      <c r="B10" s="29" t="s">
        <v>8</v>
      </c>
      <c r="C10" s="36" t="n">
        <v>5426.64</v>
      </c>
      <c r="D10" s="10" t="n">
        <v>6769</v>
      </c>
      <c r="F10" s="25"/>
    </row>
    <row r="11" customFormat="false" ht="17.35" hidden="false" customHeight="false" outlineLevel="0" collapsed="false">
      <c r="A11" s="12"/>
      <c r="B11" s="13" t="s">
        <v>9</v>
      </c>
      <c r="C11" s="37" t="n">
        <v>7290.6</v>
      </c>
      <c r="D11" s="38" t="n">
        <v>9614</v>
      </c>
    </row>
    <row r="12" customFormat="false" ht="17.35" hidden="false" customHeight="false" outlineLevel="0" collapsed="false">
      <c r="A12" s="12"/>
      <c r="B12" s="29" t="s">
        <v>10</v>
      </c>
      <c r="C12" s="36" t="n">
        <v>10723.75</v>
      </c>
      <c r="D12" s="10" t="n">
        <v>14841</v>
      </c>
    </row>
    <row r="13" customFormat="false" ht="15" hidden="false" customHeight="false" outlineLevel="0" collapsed="false">
      <c r="A13" s="1"/>
      <c r="B13" s="13" t="s">
        <v>11</v>
      </c>
      <c r="C13" s="39" t="n">
        <v>11828.13</v>
      </c>
      <c r="D13" s="35" t="n">
        <v>16675</v>
      </c>
    </row>
    <row r="14" customFormat="false" ht="15" hidden="false" customHeight="false" outlineLevel="0" collapsed="false">
      <c r="A14" s="1"/>
      <c r="B14" s="29" t="s">
        <v>12</v>
      </c>
      <c r="C14" s="17" t="n">
        <v>11307.18</v>
      </c>
      <c r="D14" s="18" t="n">
        <v>15634</v>
      </c>
    </row>
    <row r="15" customFormat="false" ht="15" hidden="false" customHeight="false" outlineLevel="0" collapsed="false">
      <c r="A15" s="1"/>
      <c r="B15" s="13" t="s">
        <v>13</v>
      </c>
      <c r="C15" s="39" t="n">
        <v>9411.02</v>
      </c>
      <c r="D15" s="35" t="n">
        <v>11965</v>
      </c>
    </row>
    <row r="16" customFormat="false" ht="15" hidden="false" customHeight="false" outlineLevel="0" collapsed="false">
      <c r="A16" s="1"/>
      <c r="B16" s="29" t="s">
        <v>14</v>
      </c>
      <c r="C16" s="17" t="n">
        <v>9086.07</v>
      </c>
      <c r="D16" s="18" t="n">
        <v>11189</v>
      </c>
    </row>
    <row r="17" customFormat="false" ht="17.25" hidden="false" customHeight="false" outlineLevel="0" collapsed="false">
      <c r="A17" s="12"/>
      <c r="B17" s="13" t="s">
        <v>15</v>
      </c>
      <c r="C17" s="39" t="n">
        <v>10236.16</v>
      </c>
      <c r="D17" s="35" t="n">
        <v>9379</v>
      </c>
    </row>
    <row r="18" customFormat="false" ht="15" hidden="false" customHeight="false" outlineLevel="0" collapsed="false">
      <c r="A18" s="1"/>
      <c r="B18" s="33" t="s">
        <v>16</v>
      </c>
      <c r="C18" s="22" t="n">
        <f aca="false">SUM(C6:C17)</f>
        <v>86371.17</v>
      </c>
      <c r="D18" s="23" t="n">
        <f aca="false">SUM(D6:D17)</f>
        <v>114963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E23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I26" activeCellId="0" sqref="I26"/>
    </sheetView>
  </sheetViews>
  <sheetFormatPr defaultColWidth="9.109375" defaultRowHeight="14.25" customHeight="false" zeroHeight="false" outlineLevelRow="0" outlineLevelCol="0"/>
  <cols>
    <col collapsed="false" customWidth="true" hidden="false" outlineLevel="0" max="1" min="1" style="1" width="25.67"/>
    <col collapsed="false" customWidth="true" hidden="false" outlineLevel="0" max="2" min="2" style="2" width="25.67"/>
    <col collapsed="false" customWidth="true" hidden="false" outlineLevel="0" max="3" min="3" style="2" width="22.67"/>
    <col collapsed="false" customWidth="true" hidden="false" outlineLevel="0" max="4" min="4" style="2" width="25.44"/>
  </cols>
  <sheetData>
    <row r="4" customFormat="false" ht="22.5" hidden="false" customHeight="true" outlineLevel="0" collapsed="false">
      <c r="A4" s="24"/>
      <c r="B4" s="3" t="s">
        <v>0</v>
      </c>
      <c r="C4" s="3"/>
      <c r="D4" s="3"/>
    </row>
    <row r="5" customFormat="false" ht="17.35" hidden="false" customHeight="false" outlineLevel="0" collapsed="false">
      <c r="A5" s="12"/>
      <c r="B5" s="4" t="s">
        <v>1</v>
      </c>
      <c r="C5" s="5" t="s">
        <v>17</v>
      </c>
      <c r="D5" s="6" t="s">
        <v>3</v>
      </c>
    </row>
    <row r="6" customFormat="false" ht="15" hidden="false" customHeight="false" outlineLevel="0" collapsed="false">
      <c r="A6" s="44"/>
      <c r="B6" s="45" t="s">
        <v>18</v>
      </c>
      <c r="C6" s="46" t="n">
        <v>11828.13</v>
      </c>
      <c r="D6" s="35" t="n">
        <v>16675</v>
      </c>
    </row>
    <row r="7" customFormat="false" ht="17.25" hidden="false" customHeight="false" outlineLevel="0" collapsed="false">
      <c r="A7" s="47"/>
      <c r="B7" s="48" t="s">
        <v>19</v>
      </c>
      <c r="C7" s="49" t="n">
        <v>11307.18</v>
      </c>
      <c r="D7" s="10" t="n">
        <v>15634</v>
      </c>
    </row>
    <row r="8" customFormat="false" ht="17.25" hidden="false" customHeight="false" outlineLevel="0" collapsed="false">
      <c r="A8" s="12"/>
      <c r="B8" s="45" t="s">
        <v>20</v>
      </c>
      <c r="C8" s="46" t="n">
        <v>9411.02</v>
      </c>
      <c r="D8" s="35" t="n">
        <v>11965</v>
      </c>
    </row>
    <row r="9" customFormat="false" ht="17.25" hidden="false" customHeight="false" outlineLevel="0" collapsed="false">
      <c r="A9" s="12"/>
      <c r="B9" s="45" t="s">
        <v>21</v>
      </c>
      <c r="C9" s="46" t="n">
        <v>9086.07</v>
      </c>
      <c r="D9" s="35" t="n">
        <v>11189</v>
      </c>
      <c r="E9" s="12"/>
    </row>
    <row r="10" customFormat="false" ht="17.25" hidden="false" customHeight="false" outlineLevel="0" collapsed="false">
      <c r="A10" s="12"/>
      <c r="B10" s="48" t="s">
        <v>22</v>
      </c>
      <c r="C10" s="49" t="n">
        <v>10236.16</v>
      </c>
      <c r="D10" s="10" t="n">
        <v>9379</v>
      </c>
      <c r="E10" s="12"/>
    </row>
    <row r="11" customFormat="false" ht="17.25" hidden="false" customHeight="false" outlineLevel="0" collapsed="false">
      <c r="A11" s="12"/>
      <c r="B11" s="45" t="s">
        <v>23</v>
      </c>
      <c r="C11" s="46" t="n">
        <v>5945.88</v>
      </c>
      <c r="D11" s="35" t="n">
        <v>6401</v>
      </c>
    </row>
    <row r="12" customFormat="false" ht="17.25" hidden="false" customHeight="false" outlineLevel="0" collapsed="false">
      <c r="A12" s="12"/>
      <c r="B12" s="45" t="s">
        <v>24</v>
      </c>
      <c r="C12" s="46" t="n">
        <v>2218.41</v>
      </c>
      <c r="D12" s="35" t="n">
        <v>6262</v>
      </c>
    </row>
    <row r="13" customFormat="false" ht="17.25" hidden="false" customHeight="false" outlineLevel="0" collapsed="false">
      <c r="A13" s="12"/>
      <c r="B13" s="45" t="s">
        <v>25</v>
      </c>
      <c r="C13" s="49" t="n">
        <v>5437.65</v>
      </c>
      <c r="D13" s="10" t="n">
        <v>7623</v>
      </c>
    </row>
    <row r="14" customFormat="false" ht="17.25" hidden="false" customHeight="false" outlineLevel="0" collapsed="false">
      <c r="A14" s="12"/>
      <c r="B14" s="45" t="s">
        <v>26</v>
      </c>
      <c r="C14" s="46" t="n">
        <v>6355.91</v>
      </c>
      <c r="D14" s="35" t="n">
        <v>10058</v>
      </c>
    </row>
    <row r="15" customFormat="false" ht="17.25" hidden="false" customHeight="false" outlineLevel="0" collapsed="false">
      <c r="A15" s="12"/>
      <c r="B15" s="45" t="s">
        <v>27</v>
      </c>
      <c r="C15" s="46" t="n">
        <v>8530.73</v>
      </c>
      <c r="D15" s="35" t="n">
        <v>17615</v>
      </c>
    </row>
    <row r="16" customFormat="false" ht="17.25" hidden="false" customHeight="false" outlineLevel="0" collapsed="false">
      <c r="A16" s="12"/>
      <c r="B16" s="45" t="s">
        <v>28</v>
      </c>
      <c r="C16" s="49" t="n">
        <v>15260.75</v>
      </c>
      <c r="D16" s="10" t="n">
        <v>18791</v>
      </c>
    </row>
    <row r="17" customFormat="false" ht="17.25" hidden="false" customHeight="false" outlineLevel="0" collapsed="false">
      <c r="A17" s="12"/>
      <c r="B17" s="45" t="s">
        <v>29</v>
      </c>
      <c r="C17" s="46" t="n">
        <v>17304.14</v>
      </c>
      <c r="D17" s="35" t="n">
        <v>18934</v>
      </c>
    </row>
    <row r="18" customFormat="false" ht="17.25" hidden="false" customHeight="false" outlineLevel="0" collapsed="false">
      <c r="A18" s="12"/>
      <c r="B18" s="50"/>
      <c r="C18" s="14"/>
    </row>
    <row r="19" customFormat="false" ht="17.25" hidden="false" customHeight="false" outlineLevel="0" collapsed="false">
      <c r="A19" s="12"/>
      <c r="B19" s="31"/>
      <c r="C19" s="14"/>
    </row>
    <row r="20" customFormat="false" ht="17.25" hidden="false" customHeight="false" outlineLevel="0" collapsed="false">
      <c r="A20" s="12"/>
      <c r="B20" s="31"/>
      <c r="C20" s="14"/>
    </row>
    <row r="21" customFormat="false" ht="15" hidden="false" customHeight="false" outlineLevel="0" collapsed="false">
      <c r="B21" s="31"/>
      <c r="C21" s="14"/>
    </row>
    <row r="22" customFormat="false" ht="15" hidden="false" customHeight="false" outlineLevel="0" collapsed="false">
      <c r="B22" s="31"/>
      <c r="C22" s="14"/>
    </row>
    <row r="23" customFormat="false" ht="15" hidden="false" customHeight="false" outlineLevel="0" collapsed="false">
      <c r="B23" s="31"/>
      <c r="C23" s="14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8"/>
  <sheetViews>
    <sheetView showFormulas="false" showGridLines="true" showRowColHeaders="true" showZeros="true" rightToLeft="false" tabSelected="false" showOutlineSymbols="true" defaultGridColor="true" view="normal" topLeftCell="A3" colorId="64" zoomScale="90" zoomScaleNormal="90" zoomScalePageLayoutView="100" workbookViewId="0">
      <selection pane="topLeft" activeCell="A17" activeCellId="0" sqref="A17"/>
    </sheetView>
  </sheetViews>
  <sheetFormatPr defaultColWidth="9.109375" defaultRowHeight="13.5" customHeight="fals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51" width="22.67"/>
    <col collapsed="false" customWidth="true" hidden="false" outlineLevel="0" max="4" min="4" style="1" width="25.44"/>
    <col collapsed="false" customWidth="true" hidden="false" outlineLevel="0" max="6" min="5" style="1" width="22.67"/>
    <col collapsed="false" customWidth="false" hidden="false" outlineLevel="0" max="16384" min="7" style="1" width="9.11"/>
  </cols>
  <sheetData>
    <row r="1" customFormat="false" ht="13.8" hidden="false" customHeight="false" outlineLevel="0" collapsed="false"/>
    <row r="2" customFormat="false" ht="13.8" hidden="false" customHeight="false" outlineLevel="0" collapsed="false"/>
    <row r="3" customFormat="false" ht="13.8" hidden="false" customHeight="false" outlineLevel="0" collapsed="false"/>
    <row r="4" customFormat="false" ht="13.8" hidden="false" customHeight="false" outlineLevel="0" collapsed="false">
      <c r="F4" s="52"/>
    </row>
    <row r="5" customFormat="false" ht="27.75" hidden="false" customHeight="true" outlineLevel="0" collapsed="false">
      <c r="A5" s="24"/>
      <c r="B5" s="3" t="s">
        <v>0</v>
      </c>
      <c r="C5" s="3"/>
      <c r="D5" s="3"/>
      <c r="F5" s="53"/>
    </row>
    <row r="6" customFormat="false" ht="17.35" hidden="false" customHeight="false" outlineLevel="0" collapsed="false">
      <c r="A6" s="12"/>
      <c r="B6" s="54" t="s">
        <v>30</v>
      </c>
      <c r="C6" s="55" t="s">
        <v>31</v>
      </c>
      <c r="D6" s="56" t="s">
        <v>32</v>
      </c>
    </row>
    <row r="7" customFormat="false" ht="17.35" hidden="false" customHeight="false" outlineLevel="0" collapsed="false">
      <c r="A7" s="12"/>
      <c r="B7" s="57" t="n">
        <v>2004</v>
      </c>
      <c r="C7" s="58" t="n">
        <v>32292.81</v>
      </c>
      <c r="D7" s="59" t="n">
        <v>108208</v>
      </c>
    </row>
    <row r="8" customFormat="false" ht="17.35" hidden="false" customHeight="false" outlineLevel="0" collapsed="false">
      <c r="A8" s="12"/>
      <c r="B8" s="60" t="n">
        <v>2005</v>
      </c>
      <c r="C8" s="61" t="n">
        <v>29138.69</v>
      </c>
      <c r="D8" s="62" t="n">
        <v>85011</v>
      </c>
    </row>
    <row r="9" customFormat="false" ht="17.35" hidden="false" customHeight="false" outlineLevel="0" collapsed="false">
      <c r="A9" s="12"/>
      <c r="B9" s="57" t="n">
        <v>2006</v>
      </c>
      <c r="C9" s="58" t="n">
        <v>30337.64</v>
      </c>
      <c r="D9" s="59" t="n">
        <v>73116</v>
      </c>
    </row>
    <row r="10" customFormat="false" ht="17.35" hidden="false" customHeight="false" outlineLevel="0" collapsed="false">
      <c r="A10" s="12"/>
      <c r="B10" s="60" t="n">
        <v>2007</v>
      </c>
      <c r="C10" s="61" t="n">
        <v>25675.95</v>
      </c>
      <c r="D10" s="62" t="n">
        <v>63613</v>
      </c>
    </row>
    <row r="11" customFormat="false" ht="17.35" hidden="false" customHeight="false" outlineLevel="0" collapsed="false">
      <c r="A11" s="12"/>
      <c r="B11" s="57" t="n">
        <v>2008</v>
      </c>
      <c r="C11" s="58" t="n">
        <v>24736.24</v>
      </c>
      <c r="D11" s="59" t="n">
        <v>49194</v>
      </c>
    </row>
    <row r="12" customFormat="false" ht="17.35" hidden="false" customHeight="false" outlineLevel="0" collapsed="false">
      <c r="A12" s="12"/>
      <c r="B12" s="60" t="n">
        <v>2009</v>
      </c>
      <c r="C12" s="61" t="n">
        <v>30168.65</v>
      </c>
      <c r="D12" s="62" t="n">
        <v>67779</v>
      </c>
    </row>
    <row r="13" customFormat="false" ht="17.35" hidden="false" customHeight="false" outlineLevel="0" collapsed="false">
      <c r="A13" s="12"/>
      <c r="B13" s="57" t="n">
        <v>2010</v>
      </c>
      <c r="C13" s="63" t="n">
        <v>28716.96</v>
      </c>
      <c r="D13" s="59" t="n">
        <v>63213</v>
      </c>
    </row>
    <row r="14" customFormat="false" ht="17.35" hidden="false" customHeight="false" outlineLevel="0" collapsed="false">
      <c r="A14" s="12"/>
      <c r="B14" s="60" t="n">
        <v>2011</v>
      </c>
      <c r="C14" s="64" t="n">
        <v>33914.04</v>
      </c>
      <c r="D14" s="62" t="n">
        <v>70526</v>
      </c>
    </row>
    <row r="15" customFormat="false" ht="18.75" hidden="false" customHeight="true" outlineLevel="0" collapsed="false">
      <c r="B15" s="57" t="n">
        <v>2012</v>
      </c>
      <c r="C15" s="63" t="n">
        <f aca="false">'2012'!C18</f>
        <v>31148.08</v>
      </c>
      <c r="D15" s="59" t="n">
        <f aca="false">'2012'!D18</f>
        <v>47000</v>
      </c>
    </row>
    <row r="16" customFormat="false" ht="18" hidden="false" customHeight="true" outlineLevel="0" collapsed="false">
      <c r="B16" s="60" t="n">
        <v>2013</v>
      </c>
      <c r="C16" s="64" t="n">
        <f aca="false">'2013'!C18</f>
        <v>25394.84</v>
      </c>
      <c r="D16" s="62" t="n">
        <f aca="false">'2013'!D18</f>
        <v>55394</v>
      </c>
    </row>
    <row r="17" customFormat="false" ht="18" hidden="false" customHeight="true" outlineLevel="0" collapsed="false">
      <c r="B17" s="57" t="n">
        <v>2014</v>
      </c>
      <c r="C17" s="63" t="n">
        <f aca="false">'2014'!C18</f>
        <v>13182.71</v>
      </c>
      <c r="D17" s="59" t="n">
        <f aca="false">'2014'!D18</f>
        <v>52799</v>
      </c>
    </row>
    <row r="18" customFormat="false" ht="19.5" hidden="false" customHeight="true" outlineLevel="0" collapsed="false">
      <c r="B18" s="60" t="n">
        <v>2015</v>
      </c>
      <c r="C18" s="64" t="n">
        <f aca="false">'2015'!C18</f>
        <v>20903.72</v>
      </c>
      <c r="D18" s="62" t="n">
        <f aca="false">'2015'!D18</f>
        <v>47025</v>
      </c>
    </row>
    <row r="19" customFormat="false" ht="18.75" hidden="false" customHeight="true" outlineLevel="0" collapsed="false">
      <c r="B19" s="57" t="n">
        <v>2016</v>
      </c>
      <c r="C19" s="63" t="n">
        <f aca="false">'2016'!C18</f>
        <v>19997.17</v>
      </c>
      <c r="D19" s="65" t="n">
        <f aca="false">'2016'!D18</f>
        <v>47483</v>
      </c>
    </row>
    <row r="20" customFormat="false" ht="19.5" hidden="false" customHeight="true" outlineLevel="0" collapsed="false">
      <c r="B20" s="60" t="n">
        <v>2017</v>
      </c>
      <c r="C20" s="64" t="n">
        <f aca="false">'2017'!C18</f>
        <v>18351.09</v>
      </c>
      <c r="D20" s="62" t="n">
        <f aca="false">'2017'!D18</f>
        <v>47412.08</v>
      </c>
    </row>
    <row r="21" customFormat="false" ht="13.8" hidden="false" customHeight="false" outlineLevel="0" collapsed="false">
      <c r="B21" s="57" t="n">
        <v>2018</v>
      </c>
      <c r="C21" s="63" t="n">
        <f aca="false">'2018'!C18</f>
        <v>28578.16</v>
      </c>
      <c r="D21" s="65" t="n">
        <f aca="false">'2018'!D18</f>
        <v>58447</v>
      </c>
    </row>
    <row r="22" customFormat="false" ht="13.8" hidden="false" customHeight="false" outlineLevel="0" collapsed="false">
      <c r="B22" s="60" t="n">
        <v>2019</v>
      </c>
      <c r="C22" s="66" t="n">
        <f aca="false">'2019'!C18</f>
        <v>46508.19</v>
      </c>
      <c r="D22" s="67" t="n">
        <f aca="false">'2019'!D18</f>
        <v>77808</v>
      </c>
    </row>
    <row r="23" customFormat="false" ht="13.8" hidden="false" customHeight="false" outlineLevel="0" collapsed="false">
      <c r="B23" s="57" t="n">
        <v>2020</v>
      </c>
      <c r="C23" s="63" t="n">
        <f aca="false">'2020'!C18</f>
        <v>25019.91</v>
      </c>
      <c r="D23" s="65" t="n">
        <f aca="false">'2020'!D18</f>
        <v>47513</v>
      </c>
    </row>
    <row r="24" customFormat="false" ht="13.8" hidden="false" customHeight="false" outlineLevel="0" collapsed="false">
      <c r="B24" s="60" t="n">
        <v>2021</v>
      </c>
      <c r="C24" s="66" t="n">
        <f aca="false">'2021'!C18</f>
        <v>24540.1</v>
      </c>
      <c r="D24" s="67" t="n">
        <f aca="false">'2021'!D18</f>
        <v>37245</v>
      </c>
    </row>
    <row r="25" customFormat="false" ht="13.8" hidden="false" customHeight="false" outlineLevel="0" collapsed="false">
      <c r="B25" s="57" t="n">
        <v>2022</v>
      </c>
      <c r="C25" s="68" t="n">
        <v>58244.88</v>
      </c>
      <c r="D25" s="69" t="n">
        <v>74318</v>
      </c>
    </row>
    <row r="26" customFormat="false" ht="13.8" hidden="false" customHeight="false" outlineLevel="0" collapsed="false">
      <c r="B26" s="60" t="n">
        <v>2023</v>
      </c>
      <c r="C26" s="66" t="n">
        <v>58850.94</v>
      </c>
      <c r="D26" s="67" t="n">
        <v>80630</v>
      </c>
    </row>
    <row r="27" customFormat="false" ht="13.8" hidden="false" customHeight="false" outlineLevel="0" collapsed="false">
      <c r="B27" s="57" t="n">
        <v>2024</v>
      </c>
      <c r="C27" s="68" t="n">
        <v>62068.83</v>
      </c>
      <c r="D27" s="69" t="n">
        <v>91413</v>
      </c>
    </row>
    <row r="28" customFormat="false" ht="13.8" hidden="false" customHeight="false" outlineLevel="0" collapsed="false">
      <c r="B28" s="60" t="n">
        <v>2025</v>
      </c>
      <c r="C28" s="66" t="n">
        <v>86371.17</v>
      </c>
      <c r="D28" s="67" t="n">
        <v>114963</v>
      </c>
    </row>
  </sheetData>
  <mergeCells count="1">
    <mergeCell ref="B5:D5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2026-08-25T21:33:29Z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