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_rels/sheet1.xml.rels" ContentType="application/vnd.openxmlformats-package.relationships+xml"/>
  <Override PartName="/xl/worksheets/_rels/sheet16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2" sheetId="2" state="visible" r:id="rId4"/>
    <sheet name="2013" sheetId="3" state="visible" r:id="rId5"/>
    <sheet name="2014" sheetId="4" state="visible" r:id="rId6"/>
    <sheet name="2015" sheetId="5" state="visible" r:id="rId7"/>
    <sheet name="2016" sheetId="6" state="visible" r:id="rId8"/>
    <sheet name="2017" sheetId="7" state="visible" r:id="rId9"/>
    <sheet name="2018" sheetId="8" state="visible" r:id="rId10"/>
    <sheet name="2019" sheetId="9" state="visible" r:id="rId11"/>
    <sheet name="2020" sheetId="10" state="visible" r:id="rId12"/>
    <sheet name="2021" sheetId="11" state="visible" r:id="rId13"/>
    <sheet name="2022" sheetId="12" state="visible" r:id="rId14"/>
    <sheet name="2023" sheetId="13" state="visible" r:id="rId15"/>
    <sheet name="2024" sheetId="14" state="visible" r:id="rId16"/>
    <sheet name="2025" sheetId="15" state="visible" r:id="rId17"/>
    <sheet name="Gráfico" sheetId="16" state="visible" r:id="rId1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<sst xmlns="http://schemas.openxmlformats.org/spreadsheetml/2006/main" count="246" uniqueCount="21">
  <si>
    <t xml:space="preserve">Engenharia Industrial Madereira 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</si>
  <si>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</si>
  <si>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</si>
  <si>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</si>
  <si>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</si>
  <si>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</si>
  <si>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</si>
  <si>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</si>
  <si>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</si>
  <si>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</si>
  <si>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</si>
  <si>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</si>
  <si>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</si>
  <si>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</si>
  <si>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</si>
  <si>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</si>
  <si>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</si>
  <si>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</si>
  <si>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</si>
  <si>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</si>
  <si>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Engenharia Industrial Madereira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</si>
</sst>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&quot;R$ &quot;#,##0.00"/>
    <numFmt numFmtId="167" formatCode="#,##0"/>
    <numFmt numFmtId="168" formatCode="#,##0.00"/>
    <numFmt numFmtId="169" formatCode="mmm/yy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b val="true"/>
      <sz val="11"/>
      <color rgb="FF666666"/>
      <name val="Tw Cen MT"/>
      <family val="2"/>
      <charset val="1"/>
    </font>
    <font>
      <sz val="14"/>
      <color theme="1"/>
      <name val="Tw Cen MT"/>
      <family val="2"/>
      <charset val="1"/>
    </font>
    <font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sz val="36"/>
      <color theme="1"/>
      <name val="Berlin Sans FB"/>
      <family val="2"/>
      <charset val="1"/>
    </font>
    <font>
      <sz val="14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3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0325314720179484"/>
          <c:y val="0.0392774432607689"/>
          <c:w val="0.94237400806016"/>
          <c:h val="0.841778601204261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1260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Pt>
            <c:idx val="14"/>
          </c:dPt>
          <c:dPt>
            <c:idx val="15"/>
          </c:dPt>
          <c:dPt>
            <c:idx val="16"/>
          </c:dPt>
          <c:dLbls>
            <c:numFmt formatCode="&quot;R$ &quot;#,##0.00" sourceLinked="0"/>
            <c:dLbl>
              <c:idx val="0"/>
              <c:layout>
                <c:manualLayout>
                  <c:x val="-0.0609036357536308"/>
                  <c:y val="0.056257357832582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22796410691456"/>
                  <c:y val="0.026439855395434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26496400450371"/>
                  <c:y val="0.061633340128839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26308035392728"/>
                  <c:y val="-0.029275389597312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18385898636379"/>
                  <c:y val="0.042118400236791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306230309982118"/>
                  <c:y val="0.027103123166115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79008266264316"/>
                  <c:y val="0.055423770185075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94961246554935"/>
                  <c:y val="-0.040640191340273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66000342521677"/>
                  <c:y val="0.037173866780166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40062759920086"/>
                  <c:y val="-0.036390061410354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63391594606174"/>
                  <c:y val="0.062974728413568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54613735532617"/>
                  <c:y val="0.031290948410186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720044410551964"/>
                  <c:y val="-0.026687711599543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-0.0571729413950103"/>
                  <c:y val="0.034689363823885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367052962953542"/>
                  <c:y val="0.05278446687617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327821173342198"/>
                  <c:y val="0.033760404002618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layout>
                <c:manualLayout>
                  <c:x val="-0.0549277048362972"/>
                  <c:y val="-0.033760404002618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HISTORICO!$B$11:$B$27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HISTORICO!$C$11:$C$27</c:f>
              <c:numCache>
                <c:formatCode>"R$ "#,##0.00</c:formatCode>
                <c:ptCount val="17"/>
                <c:pt idx="0">
                  <c:v>31697.41</c:v>
                </c:pt>
                <c:pt idx="1">
                  <c:v>24194.62</c:v>
                </c:pt>
                <c:pt idx="2">
                  <c:v>33778.09</c:v>
                </c:pt>
                <c:pt idx="3">
                  <c:v>39687.21</c:v>
                </c:pt>
                <c:pt idx="4">
                  <c:v>31405.1</c:v>
                </c:pt>
                <c:pt idx="5">
                  <c:v>32026.28</c:v>
                </c:pt>
                <c:pt idx="6">
                  <c:v>46420.12</c:v>
                </c:pt>
                <c:pt idx="7">
                  <c:v>47364.22</c:v>
                </c:pt>
                <c:pt idx="8">
                  <c:v>36851.17</c:v>
                </c:pt>
                <c:pt idx="9">
                  <c:v>49728.57</c:v>
                </c:pt>
                <c:pt idx="10">
                  <c:v>52860.71</c:v>
                </c:pt>
                <c:pt idx="11">
                  <c:v>44269.82</c:v>
                </c:pt>
                <c:pt idx="12">
                  <c:v>60043.46</c:v>
                </c:pt>
                <c:pt idx="13">
                  <c:v>62155.79</c:v>
                </c:pt>
                <c:pt idx="14">
                  <c:v>58595.25</c:v>
                </c:pt>
                <c:pt idx="15">
                  <c:v>66169.54</c:v>
                </c:pt>
                <c:pt idx="16">
                  <c:v>70296.38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759200"/>
        <c:axId val="52111136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1260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Lbls>
            <c:numFmt formatCode="#,##0" sourceLinked="1"/>
            <c:dLbl>
              <c:idx val="0"/>
              <c:layout>
                <c:manualLayout>
                  <c:x val="-0.0548021937318534"/>
                  <c:y val="-0.034176452759129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98474583696765"/>
                  <c:y val="-0.074726581163170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21539435795108"/>
                  <c:y val="-0.043235233893635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35778778790739"/>
                  <c:y val="-0.060175350421622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01471250084635"/>
                  <c:y val="-0.039683553706730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72826480908399"/>
                  <c:y val="-0.041136798932074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82166569087817"/>
                  <c:y val="-0.043616352201257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40866818810018"/>
                  <c:y val="-0.043483137720992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38516164235161"/>
                  <c:y val="-0.047758629227950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70089493744997"/>
                  <c:y val="-0.037895805477145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24463615037499"/>
                  <c:y val="-0.034574605061159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450655415924013"/>
                  <c:y val="-0.056737543420525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287714001660455"/>
                  <c:y val="0.041686086833660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-0.0180546130721084"/>
                  <c:y val="-0.040996520882773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HISTORICO!$B$11:$B$27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HISTORICO!$D$11:$D$27</c:f>
              <c:numCache>
                <c:formatCode>#,##0</c:formatCode>
                <c:ptCount val="17"/>
                <c:pt idx="0">
                  <c:v>34569</c:v>
                </c:pt>
                <c:pt idx="1">
                  <c:v>35697</c:v>
                </c:pt>
                <c:pt idx="2">
                  <c:v>55921</c:v>
                </c:pt>
                <c:pt idx="3">
                  <c:v>60401</c:v>
                </c:pt>
                <c:pt idx="4">
                  <c:v>73048</c:v>
                </c:pt>
                <c:pt idx="5">
                  <c:v>82884</c:v>
                </c:pt>
                <c:pt idx="6">
                  <c:v>73367</c:v>
                </c:pt>
                <c:pt idx="7">
                  <c:v>68990</c:v>
                </c:pt>
                <c:pt idx="8">
                  <c:v>56498</c:v>
                </c:pt>
                <c:pt idx="9">
                  <c:v>60646</c:v>
                </c:pt>
                <c:pt idx="10">
                  <c:v>59716</c:v>
                </c:pt>
                <c:pt idx="11">
                  <c:v>48501</c:v>
                </c:pt>
                <c:pt idx="12">
                  <c:v>56941</c:v>
                </c:pt>
                <c:pt idx="13">
                  <c:v>62307</c:v>
                </c:pt>
                <c:pt idx="14">
                  <c:v>63392</c:v>
                </c:pt>
                <c:pt idx="15">
                  <c:v>68979</c:v>
                </c:pt>
                <c:pt idx="16">
                  <c:v>74466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946792"/>
        <c:axId val="7055414"/>
      </c:lineChart>
      <c:catAx>
        <c:axId val="28759200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52111136"/>
        <c:crosses val="autoZero"/>
        <c:auto val="1"/>
        <c:lblAlgn val="ctr"/>
        <c:lblOffset val="100"/>
        <c:noMultiLvlLbl val="0"/>
      </c:catAx>
      <c:valAx>
        <c:axId val="52111136"/>
        <c:scaling>
          <c:orientation val="minMax"/>
          <c:max val="100000"/>
          <c:min val="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8759200"/>
        <c:crossBetween val="between"/>
        <c:majorUnit val="5000"/>
      </c:valAx>
      <c:catAx>
        <c:axId val="349467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055414"/>
        <c:auto val="1"/>
        <c:lblAlgn val="ctr"/>
        <c:lblOffset val="100"/>
        <c:noMultiLvlLbl val="0"/>
      </c:catAx>
      <c:valAx>
        <c:axId val="7055414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4946792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24696692704005"/>
          <c:y val="0.743664079304218"/>
          <c:w val="0.254570383912249"/>
          <c:h val="0.1187692883194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0123816460305899"/>
          <c:y val="0.0159580052493438"/>
          <c:w val="0.970291716180473"/>
          <c:h val="0.848713910761155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1260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490175049292806"/>
                  <c:y val="0.079273765267813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11931431163489"/>
                  <c:y val="0.071267747610024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76163310751339"/>
                  <c:y val="0.084863730636882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14029064530209"/>
                  <c:y val="0.074797552796551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9659367063853"/>
                  <c:y val="0.067383463709322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09388276880451"/>
                  <c:y val="0.085342022490458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42550145692945"/>
                  <c:y val="0.056482253874036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69666843433129"/>
                  <c:y val="0.055943468842762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16199284006408"/>
                  <c:y val="0.076426345739994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8082722075887"/>
                  <c:y val="0.071632968103417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28036079714696"/>
                  <c:y val="-0.094844539600275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0628732464537234"/>
                  <c:y val="0.075825512799819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</c:numCache>
            </c:numRef>
          </c:cat>
          <c:val>
            <c:numRef>
              <c:f>Gráfico!$C$6:$C$17</c:f>
              <c:numCache>
                <c:formatCode>#,##0.00</c:formatCode>
                <c:ptCount val="12"/>
                <c:pt idx="0">
                  <c:v>4310.23</c:v>
                </c:pt>
                <c:pt idx="1">
                  <c:v>4775.62</c:v>
                </c:pt>
                <c:pt idx="2">
                  <c:v>4309.68</c:v>
                </c:pt>
                <c:pt idx="3">
                  <c:v>4676.09</c:v>
                </c:pt>
                <c:pt idx="4">
                  <c:v>4994.59</c:v>
                </c:pt>
                <c:pt idx="5">
                  <c:v>5468.89</c:v>
                </c:pt>
                <c:pt idx="6">
                  <c:v>5621.82</c:v>
                </c:pt>
                <c:pt idx="7">
                  <c:v>5354.6</c:v>
                </c:pt>
                <c:pt idx="8">
                  <c:v>6127.02</c:v>
                </c:pt>
                <c:pt idx="9">
                  <c:v>5422.41</c:v>
                </c:pt>
                <c:pt idx="10">
                  <c:v>4741.39</c:v>
                </c:pt>
                <c:pt idx="11">
                  <c:v>5210.3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224914"/>
        <c:axId val="90493044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1260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8"/>
          </c:dPt>
          <c:dPt>
            <c:idx val="9"/>
          </c:dPt>
          <c:dPt>
            <c:idx val="10"/>
          </c:dPt>
          <c:dLbls>
            <c:numFmt formatCode="#,##0" sourceLinked="1"/>
            <c:dLbl>
              <c:idx val="0"/>
              <c:layout>
                <c:manualLayout>
                  <c:x val="-0.0369148875547645"/>
                  <c:y val="-0.00023265762772394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293227894820834"/>
                  <c:y val="-0.00069934636273468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305946243568897"/>
                  <c:y val="-0.010581998825703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69148880149221"/>
                  <c:y val="-0.0074822208881219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280227617415659"/>
                  <c:y val="-0.043080188229893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33667825554751"/>
                  <c:y val="-0.046670203915717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8022761741566"/>
                  <c:y val="0.053850235287366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45444</c:v>
                </c:pt>
                <c:pt idx="11">
                  <c:v>45474</c:v>
                </c:pt>
              </c:numCache>
            </c:num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5044</c:v>
                </c:pt>
                <c:pt idx="1">
                  <c:v>5559</c:v>
                </c:pt>
                <c:pt idx="2">
                  <c:v>4857</c:v>
                </c:pt>
                <c:pt idx="3">
                  <c:v>5042</c:v>
                </c:pt>
                <c:pt idx="4">
                  <c:v>5240</c:v>
                </c:pt>
                <c:pt idx="5">
                  <c:v>5887</c:v>
                </c:pt>
                <c:pt idx="6">
                  <c:v>6017</c:v>
                </c:pt>
                <c:pt idx="7">
                  <c:v>6487</c:v>
                </c:pt>
                <c:pt idx="8">
                  <c:v>6080</c:v>
                </c:pt>
                <c:pt idx="9">
                  <c:v>5407</c:v>
                </c:pt>
                <c:pt idx="10">
                  <c:v>4505</c:v>
                </c:pt>
                <c:pt idx="11">
                  <c:v>5762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968618"/>
        <c:axId val="73008695"/>
      </c:lineChart>
      <c:dateAx>
        <c:axId val="34224914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90493044"/>
        <c:crosses val="autoZero"/>
        <c:auto val="1"/>
        <c:lblOffset val="100"/>
        <c:baseTimeUnit val="months"/>
        <c:noMultiLvlLbl val="0"/>
      </c:dateAx>
      <c:valAx>
        <c:axId val="90493044"/>
        <c:scaling>
          <c:orientation val="minMax"/>
          <c:max val="10000"/>
          <c:min val="0"/>
        </c:scaling>
        <c:delete val="1"/>
        <c:axPos val="l"/>
        <c:numFmt formatCode="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4224914"/>
        <c:crossBetween val="between"/>
        <c:majorUnit val="1000"/>
      </c:valAx>
      <c:dateAx>
        <c:axId val="1096861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3008695"/>
        <c:auto val="1"/>
        <c:lblOffset val="100"/>
        <c:baseTimeUnit val="months"/>
        <c:noMultiLvlLbl val="0"/>
      </c:dateAx>
      <c:valAx>
        <c:axId val="73008695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0968618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728321705129188"/>
          <c:y val="0.657181856362873"/>
          <c:w val="0.257034424595569"/>
          <c:h val="0.10436791264174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648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276120</xdr:colOff>
      <xdr:row>1</xdr:row>
      <xdr:rowOff>123840</xdr:rowOff>
    </xdr:from>
    <xdr:to>
      <xdr:col>14</xdr:col>
      <xdr:colOff>609120</xdr:colOff>
      <xdr:row>21</xdr:row>
      <xdr:rowOff>104400</xdr:rowOff>
    </xdr:to>
    <xdr:graphicFrame>
      <xdr:nvGraphicFramePr>
        <xdr:cNvPr id="1" name="Gráfico 1"/>
        <xdr:cNvGraphicFramePr/>
      </xdr:nvGraphicFramePr>
      <xdr:xfrm>
        <a:off x="6000480" y="299160"/>
        <a:ext cx="8664480" cy="384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237960</xdr:colOff>
      <xdr:row>0</xdr:row>
      <xdr:rowOff>47520</xdr:rowOff>
    </xdr:from>
    <xdr:to>
      <xdr:col>19</xdr:col>
      <xdr:colOff>599400</xdr:colOff>
      <xdr:row>17</xdr:row>
      <xdr:rowOff>176760</xdr:rowOff>
    </xdr:to>
    <xdr:graphicFrame>
      <xdr:nvGraphicFramePr>
        <xdr:cNvPr id="2" name="Gráfico 1"/>
        <xdr:cNvGraphicFramePr/>
      </xdr:nvGraphicFramePr>
      <xdr:xfrm>
        <a:off x="7247160" y="47520"/>
        <a:ext cx="939096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true" showOutlineSymbols="true" defaultGridColor="true" view="normal" topLeftCell="C2" colorId="64" zoomScale="100" zoomScaleNormal="100" zoomScalePageLayoutView="100" workbookViewId="0">
      <selection pane="topLeft" activeCell="P15" activeCellId="0" sqref="P15"/>
    </sheetView>
  </sheetViews>
  <sheetFormatPr defaultColWidth="9.109375" defaultRowHeight="13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1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9.7" hidden="false" customHeight="false" outlineLevel="0" collapsed="false">
      <c r="B4" s="2" t="s">
        <v>0</v>
      </c>
      <c r="C4" s="2"/>
      <c r="D4" s="2"/>
      <c r="F4" s="3"/>
    </row>
    <row r="5" customFormat="false" ht="17.35" hidden="false" customHeight="false" outlineLevel="0" collapsed="false">
      <c r="A5" s="4"/>
      <c r="B5" s="5" t="s">
        <v>1</v>
      </c>
      <c r="C5" s="6" t="s">
        <v>2</v>
      </c>
      <c r="D5" s="7" t="s">
        <v>3</v>
      </c>
    </row>
    <row r="6" customFormat="false" ht="15" hidden="false" customHeight="false" outlineLevel="0" collapsed="false">
      <c r="B6" s="8" t="n">
        <v>2004</v>
      </c>
      <c r="C6" s="9" t="n">
        <v>0</v>
      </c>
      <c r="D6" s="10" t="n">
        <v>0</v>
      </c>
    </row>
    <row r="7" customFormat="false" ht="15" hidden="false" customHeight="false" outlineLevel="0" collapsed="false">
      <c r="B7" s="11" t="n">
        <v>2005</v>
      </c>
      <c r="C7" s="12" t="n">
        <v>0</v>
      </c>
      <c r="D7" s="13" t="n">
        <v>0</v>
      </c>
    </row>
    <row r="8" customFormat="false" ht="15" hidden="false" customHeight="false" outlineLevel="0" collapsed="false">
      <c r="B8" s="14" t="n">
        <v>2006</v>
      </c>
      <c r="C8" s="15" t="n">
        <v>0</v>
      </c>
      <c r="D8" s="16" t="n">
        <v>0</v>
      </c>
    </row>
    <row r="9" customFormat="false" ht="15" hidden="false" customHeight="false" outlineLevel="0" collapsed="false">
      <c r="B9" s="11" t="n">
        <v>2007</v>
      </c>
      <c r="C9" s="12" t="n">
        <v>0</v>
      </c>
      <c r="D9" s="13" t="n">
        <v>0</v>
      </c>
    </row>
    <row r="10" customFormat="false" ht="15" hidden="false" customHeight="false" outlineLevel="0" collapsed="false">
      <c r="B10" s="14" t="n">
        <v>2008</v>
      </c>
      <c r="C10" s="15" t="n">
        <v>0</v>
      </c>
      <c r="D10" s="16" t="n">
        <v>0</v>
      </c>
    </row>
    <row r="11" customFormat="false" ht="15" hidden="false" customHeight="false" outlineLevel="0" collapsed="false">
      <c r="B11" s="11" t="n">
        <v>2009</v>
      </c>
      <c r="C11" s="12" t="n">
        <v>31697.41</v>
      </c>
      <c r="D11" s="13" t="n">
        <v>34569</v>
      </c>
    </row>
    <row r="12" customFormat="false" ht="15" hidden="false" customHeight="false" outlineLevel="0" collapsed="false">
      <c r="B12" s="14" t="n">
        <v>2010</v>
      </c>
      <c r="C12" s="15" t="n">
        <v>24194.62</v>
      </c>
      <c r="D12" s="16" t="n">
        <v>35697</v>
      </c>
    </row>
    <row r="13" customFormat="false" ht="15" hidden="false" customHeight="false" outlineLevel="0" collapsed="false">
      <c r="B13" s="11" t="n">
        <v>2011</v>
      </c>
      <c r="C13" s="12" t="n">
        <v>33778.09</v>
      </c>
      <c r="D13" s="13" t="n">
        <v>55921</v>
      </c>
    </row>
    <row r="14" customFormat="false" ht="15" hidden="false" customHeight="false" outlineLevel="0" collapsed="false">
      <c r="B14" s="14" t="n">
        <v>2012</v>
      </c>
      <c r="C14" s="15" t="n">
        <v>39687.21</v>
      </c>
      <c r="D14" s="16" t="n">
        <v>60401</v>
      </c>
    </row>
    <row r="15" customFormat="false" ht="15" hidden="false" customHeight="false" outlineLevel="0" collapsed="false">
      <c r="B15" s="11" t="n">
        <v>2013</v>
      </c>
      <c r="C15" s="12" t="n">
        <v>31405.1</v>
      </c>
      <c r="D15" s="13" t="n">
        <v>73048</v>
      </c>
    </row>
    <row r="16" customFormat="false" ht="15" hidden="false" customHeight="false" outlineLevel="0" collapsed="false">
      <c r="B16" s="14" t="n">
        <v>2014</v>
      </c>
      <c r="C16" s="15" t="n">
        <v>32026.28</v>
      </c>
      <c r="D16" s="16" t="n">
        <v>82884</v>
      </c>
    </row>
    <row r="17" customFormat="false" ht="15" hidden="false" customHeight="false" outlineLevel="0" collapsed="false">
      <c r="B17" s="11" t="n">
        <v>2015</v>
      </c>
      <c r="C17" s="12" t="n">
        <v>46420.12</v>
      </c>
      <c r="D17" s="13" t="n">
        <v>73367</v>
      </c>
    </row>
    <row r="18" customFormat="false" ht="15" hidden="false" customHeight="false" outlineLevel="0" collapsed="false">
      <c r="B18" s="14" t="n">
        <v>2016</v>
      </c>
      <c r="C18" s="15" t="n">
        <v>47364.22</v>
      </c>
      <c r="D18" s="16" t="n">
        <v>68990</v>
      </c>
    </row>
    <row r="19" customFormat="false" ht="15" hidden="false" customHeight="false" outlineLevel="0" collapsed="false">
      <c r="B19" s="11" t="n">
        <v>2017</v>
      </c>
      <c r="C19" s="12" t="n">
        <v>36851.17</v>
      </c>
      <c r="D19" s="13" t="n">
        <v>56498</v>
      </c>
    </row>
    <row r="20" customFormat="false" ht="15" hidden="false" customHeight="false" outlineLevel="0" collapsed="false">
      <c r="B20" s="14" t="n">
        <v>2018</v>
      </c>
      <c r="C20" s="15" t="n">
        <v>49728.57</v>
      </c>
      <c r="D20" s="16" t="n">
        <v>60646</v>
      </c>
    </row>
    <row r="21" customFormat="false" ht="15" hidden="false" customHeight="false" outlineLevel="0" collapsed="false">
      <c r="B21" s="17" t="n">
        <v>2019</v>
      </c>
      <c r="C21" s="18" t="n">
        <f aca="false">'2019'!C18</f>
        <v>52860.71</v>
      </c>
      <c r="D21" s="19" t="n">
        <f aca="false">'2019'!D18</f>
        <v>59716</v>
      </c>
    </row>
    <row r="22" customFormat="false" ht="15" hidden="false" customHeight="false" outlineLevel="0" collapsed="false">
      <c r="B22" s="20" t="n">
        <v>2020</v>
      </c>
      <c r="C22" s="21" t="n">
        <f aca="false">'2020'!C18</f>
        <v>44269.82</v>
      </c>
      <c r="D22" s="22" t="n">
        <f aca="false">'2020'!D18</f>
        <v>48501</v>
      </c>
    </row>
    <row r="23" customFormat="false" ht="15" hidden="false" customHeight="false" outlineLevel="0" collapsed="false">
      <c r="B23" s="17" t="n">
        <v>2021</v>
      </c>
      <c r="C23" s="18" t="n">
        <f aca="false">'2021'!C18</f>
        <v>60043.46</v>
      </c>
      <c r="D23" s="19" t="n">
        <f aca="false">'2021'!D18</f>
        <v>56941</v>
      </c>
    </row>
    <row r="24" customFormat="false" ht="15" hidden="false" customHeight="false" outlineLevel="0" collapsed="false">
      <c r="B24" s="14" t="n">
        <v>2022</v>
      </c>
      <c r="C24" s="15" t="n">
        <f aca="false">'2022'!C18</f>
        <v>62155.79</v>
      </c>
      <c r="D24" s="16" t="n">
        <f aca="false">'2022'!D18</f>
        <v>62307</v>
      </c>
    </row>
    <row r="25" customFormat="false" ht="15" hidden="false" customHeight="false" outlineLevel="0" collapsed="false">
      <c r="B25" s="23" t="n">
        <v>2023</v>
      </c>
      <c r="C25" s="24" t="n">
        <f aca="false">'2023'!C18</f>
        <v>58595.25</v>
      </c>
      <c r="D25" s="25" t="n">
        <f aca="false">'2023'!D18</f>
        <v>63392</v>
      </c>
    </row>
    <row r="26" customFormat="false" ht="15" hidden="false" customHeight="false" outlineLevel="0" collapsed="false">
      <c r="B26" s="23" t="n">
        <v>2024</v>
      </c>
      <c r="C26" s="24" t="n">
        <f aca="false">'2024'!C18</f>
        <v>66169.54</v>
      </c>
      <c r="D26" s="25" t="n">
        <f aca="false">'2024'!D18</f>
        <v>68979</v>
      </c>
    </row>
    <row r="27" customFormat="false" ht="15" hidden="false" customHeight="false" outlineLevel="0" collapsed="false">
      <c r="B27" s="23" t="n">
        <v>2025</v>
      </c>
      <c r="C27" s="24" t="n">
        <f aca="false">'2025'!C18</f>
        <v>70296.38</v>
      </c>
      <c r="D27" s="25" t="n">
        <f aca="false">'2025'!D18</f>
        <v>74466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19.7" hidden="false" customHeight="false" outlineLevel="0" collapsed="false">
      <c r="B4" s="2" t="s">
        <v>0</v>
      </c>
      <c r="C4" s="2"/>
      <c r="D4" s="2"/>
    </row>
    <row r="5" customFormat="false" ht="17.35" hidden="false" customHeight="false" outlineLevel="0" collapsed="false">
      <c r="A5" s="28"/>
      <c r="B5" s="44" t="s">
        <v>4</v>
      </c>
      <c r="C5" s="45" t="s">
        <v>5</v>
      </c>
      <c r="D5" s="46" t="s">
        <v>6</v>
      </c>
    </row>
    <row r="6" customFormat="false" ht="15" hidden="false" customHeight="false" outlineLevel="0" collapsed="false">
      <c r="B6" s="14" t="s">
        <v>7</v>
      </c>
      <c r="C6" s="42" t="n">
        <v>3817.01</v>
      </c>
      <c r="D6" s="22" t="n">
        <f aca="false">349+3937</f>
        <v>4286</v>
      </c>
    </row>
    <row r="7" customFormat="false" ht="15" hidden="false" customHeight="false" outlineLevel="0" collapsed="false">
      <c r="B7" s="11" t="s">
        <v>8</v>
      </c>
      <c r="C7" s="43" t="n">
        <v>3971.76</v>
      </c>
      <c r="D7" s="19" t="n">
        <f aca="false">394+4495</f>
        <v>4889</v>
      </c>
    </row>
    <row r="8" customFormat="false" ht="15" hidden="false" customHeight="false" outlineLevel="0" collapsed="false">
      <c r="B8" s="14" t="s">
        <v>9</v>
      </c>
      <c r="C8" s="42" t="n">
        <v>5301.13</v>
      </c>
      <c r="D8" s="22" t="n">
        <f aca="false">422+5086</f>
        <v>5508</v>
      </c>
    </row>
    <row r="9" customFormat="false" ht="15" hidden="false" customHeight="false" outlineLevel="0" collapsed="false">
      <c r="B9" s="11" t="s">
        <v>10</v>
      </c>
      <c r="C9" s="43" t="n">
        <v>3526.62</v>
      </c>
      <c r="D9" s="19" t="n">
        <f aca="false">355+3304</f>
        <v>3659</v>
      </c>
    </row>
    <row r="10" customFormat="false" ht="15" hidden="false" customHeight="false" outlineLevel="0" collapsed="false">
      <c r="B10" s="14" t="s">
        <v>11</v>
      </c>
      <c r="C10" s="42" t="n">
        <v>3242.32</v>
      </c>
      <c r="D10" s="22" t="n">
        <f aca="false">327+3121</f>
        <v>3448</v>
      </c>
    </row>
    <row r="11" customFormat="false" ht="15" hidden="false" customHeight="false" outlineLevel="0" collapsed="false">
      <c r="B11" s="11" t="s">
        <v>12</v>
      </c>
      <c r="C11" s="43" t="n">
        <v>3156.95</v>
      </c>
      <c r="D11" s="19" t="n">
        <f aca="false">336+3346</f>
        <v>3682</v>
      </c>
    </row>
    <row r="12" customFormat="false" ht="15" hidden="false" customHeight="false" outlineLevel="0" collapsed="false">
      <c r="B12" s="14" t="s">
        <v>13</v>
      </c>
      <c r="C12" s="42" t="n">
        <v>3361.24</v>
      </c>
      <c r="D12" s="22" t="n">
        <f aca="false">3735+349</f>
        <v>4084</v>
      </c>
    </row>
    <row r="13" customFormat="false" ht="15" hidden="false" customHeight="false" outlineLevel="0" collapsed="false">
      <c r="B13" s="11" t="s">
        <v>14</v>
      </c>
      <c r="C13" s="43" t="n">
        <v>3652.39</v>
      </c>
      <c r="D13" s="19" t="n">
        <f aca="false">3818+382</f>
        <v>4200</v>
      </c>
    </row>
    <row r="14" customFormat="false" ht="15" hidden="false" customHeight="false" outlineLevel="0" collapsed="false">
      <c r="B14" s="14" t="s">
        <v>15</v>
      </c>
      <c r="C14" s="42" t="n">
        <v>4000.18</v>
      </c>
      <c r="D14" s="22" t="n">
        <f aca="false">3979+363</f>
        <v>4342</v>
      </c>
    </row>
    <row r="15" customFormat="false" ht="15" hidden="false" customHeight="false" outlineLevel="0" collapsed="false">
      <c r="B15" s="11" t="s">
        <v>16</v>
      </c>
      <c r="C15" s="43" t="n">
        <v>3935.13</v>
      </c>
      <c r="D15" s="19" t="n">
        <f aca="false">3907+364</f>
        <v>4271</v>
      </c>
    </row>
    <row r="16" customFormat="false" ht="15" hidden="false" customHeight="false" outlineLevel="0" collapsed="false">
      <c r="B16" s="14" t="s">
        <v>17</v>
      </c>
      <c r="C16" s="42" t="n">
        <v>2444.06</v>
      </c>
      <c r="D16" s="22" t="n">
        <f aca="false">2039+180</f>
        <v>2219</v>
      </c>
    </row>
    <row r="17" customFormat="false" ht="15" hidden="false" customHeight="false" outlineLevel="0" collapsed="false">
      <c r="B17" s="11" t="s">
        <v>18</v>
      </c>
      <c r="C17" s="43" t="n">
        <v>3861.03</v>
      </c>
      <c r="D17" s="19" t="n">
        <f aca="false">3582+331</f>
        <v>3913</v>
      </c>
    </row>
    <row r="18" customFormat="false" ht="15" hidden="false" customHeight="false" outlineLevel="0" collapsed="false">
      <c r="B18" s="47" t="s">
        <v>19</v>
      </c>
      <c r="C18" s="48" t="n">
        <f aca="false">SUM(C6:C17)</f>
        <v>44269.82</v>
      </c>
      <c r="D18" s="49" t="n">
        <f aca="false">SUM(D6:D17)</f>
        <v>48501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19.7" hidden="false" customHeight="false" outlineLevel="0" collapsed="false">
      <c r="B4" s="2" t="s">
        <v>0</v>
      </c>
      <c r="C4" s="2"/>
      <c r="D4" s="2"/>
    </row>
    <row r="5" customFormat="false" ht="17.35" hidden="false" customHeight="false" outlineLevel="0" collapsed="false">
      <c r="A5" s="28"/>
      <c r="B5" s="44" t="s">
        <v>4</v>
      </c>
      <c r="C5" s="45" t="s">
        <v>5</v>
      </c>
      <c r="D5" s="46" t="s">
        <v>6</v>
      </c>
    </row>
    <row r="6" customFormat="false" ht="15" hidden="false" customHeight="false" outlineLevel="0" collapsed="false">
      <c r="B6" s="14" t="s">
        <v>7</v>
      </c>
      <c r="C6" s="42" t="n">
        <v>4485.28</v>
      </c>
      <c r="D6" s="22" t="n">
        <f aca="false">3489+320</f>
        <v>3809</v>
      </c>
    </row>
    <row r="7" customFormat="false" ht="15" hidden="false" customHeight="false" outlineLevel="0" collapsed="false">
      <c r="B7" s="11" t="s">
        <v>8</v>
      </c>
      <c r="C7" s="43" t="n">
        <v>4138.68</v>
      </c>
      <c r="D7" s="19" t="n">
        <f aca="false">3911+309</f>
        <v>4220</v>
      </c>
    </row>
    <row r="8" customFormat="false" ht="15" hidden="false" customHeight="false" outlineLevel="0" collapsed="false">
      <c r="B8" s="14" t="s">
        <v>9</v>
      </c>
      <c r="C8" s="42" t="n">
        <v>4229.38</v>
      </c>
      <c r="D8" s="22" t="n">
        <f aca="false">3625+300</f>
        <v>3925</v>
      </c>
    </row>
    <row r="9" customFormat="false" ht="15" hidden="false" customHeight="false" outlineLevel="0" collapsed="false">
      <c r="B9" s="11" t="s">
        <v>10</v>
      </c>
      <c r="C9" s="43" t="n">
        <v>4654.04</v>
      </c>
      <c r="D9" s="19" t="n">
        <f aca="false">4036+413</f>
        <v>4449</v>
      </c>
    </row>
    <row r="10" customFormat="false" ht="15" hidden="false" customHeight="false" outlineLevel="0" collapsed="false">
      <c r="B10" s="14" t="s">
        <v>11</v>
      </c>
      <c r="C10" s="42" t="n">
        <v>3889.01</v>
      </c>
      <c r="D10" s="22" t="n">
        <f aca="false">3360+325</f>
        <v>3685</v>
      </c>
    </row>
    <row r="11" customFormat="false" ht="15" hidden="false" customHeight="false" outlineLevel="0" collapsed="false">
      <c r="B11" s="11" t="s">
        <v>12</v>
      </c>
      <c r="C11" s="43" t="n">
        <v>4284.88</v>
      </c>
      <c r="D11" s="19" t="n">
        <f aca="false">369+4021</f>
        <v>4390</v>
      </c>
    </row>
    <row r="12" customFormat="false" ht="15" hidden="false" customHeight="false" outlineLevel="0" collapsed="false">
      <c r="B12" s="14" t="s">
        <v>13</v>
      </c>
      <c r="C12" s="42" t="n">
        <v>4779.69</v>
      </c>
      <c r="D12" s="22" t="n">
        <f aca="false">437+4591</f>
        <v>5028</v>
      </c>
    </row>
    <row r="13" customFormat="false" ht="15" hidden="false" customHeight="false" outlineLevel="0" collapsed="false">
      <c r="B13" s="11" t="s">
        <v>14</v>
      </c>
      <c r="C13" s="43" t="n">
        <v>5755.1</v>
      </c>
      <c r="D13" s="19" t="n">
        <f aca="false">479+5330</f>
        <v>5809</v>
      </c>
    </row>
    <row r="14" customFormat="false" ht="15" hidden="false" customHeight="false" outlineLevel="0" collapsed="false">
      <c r="B14" s="14" t="s">
        <v>15</v>
      </c>
      <c r="C14" s="42" t="n">
        <v>6279.37</v>
      </c>
      <c r="D14" s="22" t="n">
        <f aca="false">5717+499</f>
        <v>6216</v>
      </c>
    </row>
    <row r="15" customFormat="false" ht="15" hidden="false" customHeight="false" outlineLevel="0" collapsed="false">
      <c r="B15" s="11" t="s">
        <v>16</v>
      </c>
      <c r="C15" s="43" t="n">
        <v>5297.32</v>
      </c>
      <c r="D15" s="19" t="n">
        <f aca="false">4038+392</f>
        <v>4430</v>
      </c>
    </row>
    <row r="16" customFormat="false" ht="15" hidden="false" customHeight="false" outlineLevel="0" collapsed="false">
      <c r="B16" s="14" t="s">
        <v>17</v>
      </c>
      <c r="C16" s="42" t="n">
        <v>6084.62</v>
      </c>
      <c r="D16" s="22" t="n">
        <f aca="false">5239+447</f>
        <v>5686</v>
      </c>
    </row>
    <row r="17" customFormat="false" ht="15" hidden="false" customHeight="false" outlineLevel="0" collapsed="false">
      <c r="B17" s="11" t="s">
        <v>18</v>
      </c>
      <c r="C17" s="43" t="n">
        <v>6166.09</v>
      </c>
      <c r="D17" s="19" t="n">
        <f aca="false">4889+405</f>
        <v>5294</v>
      </c>
    </row>
    <row r="18" customFormat="false" ht="15" hidden="false" customHeight="false" outlineLevel="0" collapsed="false">
      <c r="B18" s="47" t="s">
        <v>19</v>
      </c>
      <c r="C18" s="48" t="n">
        <f aca="false">SUM(C6:C17)</f>
        <v>60043.46</v>
      </c>
      <c r="D18" s="49" t="n">
        <f aca="false">SUM(D6:D17)</f>
        <v>56941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19.7" hidden="false" customHeight="false" outlineLevel="0" collapsed="false">
      <c r="B4" s="2" t="s">
        <v>0</v>
      </c>
      <c r="C4" s="2"/>
      <c r="D4" s="2"/>
    </row>
    <row r="5" customFormat="false" ht="17.35" hidden="false" customHeight="false" outlineLevel="0" collapsed="false">
      <c r="A5" s="28"/>
      <c r="B5" s="44" t="s">
        <v>4</v>
      </c>
      <c r="C5" s="45" t="s">
        <v>5</v>
      </c>
      <c r="D5" s="46" t="s">
        <v>6</v>
      </c>
    </row>
    <row r="6" customFormat="false" ht="15" hidden="false" customHeight="false" outlineLevel="0" collapsed="false">
      <c r="B6" s="14" t="s">
        <v>7</v>
      </c>
      <c r="C6" s="42" t="n">
        <v>6587.8</v>
      </c>
      <c r="D6" s="22" t="n">
        <f aca="false">4519+404</f>
        <v>4923</v>
      </c>
    </row>
    <row r="7" customFormat="false" ht="15" hidden="false" customHeight="false" outlineLevel="0" collapsed="false">
      <c r="B7" s="11" t="s">
        <v>8</v>
      </c>
      <c r="C7" s="43" t="n">
        <v>5255.4</v>
      </c>
      <c r="D7" s="19" t="n">
        <f aca="false">3987+294</f>
        <v>4281</v>
      </c>
    </row>
    <row r="8" customFormat="false" ht="15" hidden="false" customHeight="false" outlineLevel="0" collapsed="false">
      <c r="B8" s="14" t="s">
        <v>9</v>
      </c>
      <c r="C8" s="42" t="n">
        <v>5535.74</v>
      </c>
      <c r="D8" s="22" t="n">
        <f aca="false">4180+329</f>
        <v>4509</v>
      </c>
    </row>
    <row r="9" customFormat="false" ht="15" hidden="false" customHeight="false" outlineLevel="0" collapsed="false">
      <c r="B9" s="11" t="s">
        <v>10</v>
      </c>
      <c r="C9" s="43" t="n">
        <v>6654.05</v>
      </c>
      <c r="D9" s="19" t="n">
        <f aca="false">434+5337</f>
        <v>5771</v>
      </c>
    </row>
    <row r="10" customFormat="false" ht="15" hidden="false" customHeight="false" outlineLevel="0" collapsed="false">
      <c r="B10" s="14" t="s">
        <v>11</v>
      </c>
      <c r="C10" s="42" t="n">
        <v>5038.29</v>
      </c>
      <c r="D10" s="22" t="n">
        <f aca="false">300+4180</f>
        <v>4480</v>
      </c>
    </row>
    <row r="11" customFormat="false" ht="15" hidden="false" customHeight="false" outlineLevel="0" collapsed="false">
      <c r="B11" s="11" t="s">
        <v>12</v>
      </c>
      <c r="C11" s="43" t="n">
        <v>5407.75</v>
      </c>
      <c r="D11" s="19" t="n">
        <f aca="false">470+5360</f>
        <v>5830</v>
      </c>
    </row>
    <row r="12" customFormat="false" ht="15" hidden="false" customHeight="false" outlineLevel="0" collapsed="false">
      <c r="B12" s="14" t="s">
        <v>13</v>
      </c>
      <c r="C12" s="42" t="n">
        <v>5332.55</v>
      </c>
      <c r="D12" s="22" t="n">
        <f aca="false">471+6153</f>
        <v>6624</v>
      </c>
    </row>
    <row r="13" customFormat="false" ht="15" hidden="false" customHeight="false" outlineLevel="0" collapsed="false">
      <c r="B13" s="11" t="s">
        <v>14</v>
      </c>
      <c r="C13" s="43" t="n">
        <v>5146.06</v>
      </c>
      <c r="D13" s="19" t="n">
        <f aca="false">349+6064</f>
        <v>6413</v>
      </c>
    </row>
    <row r="14" customFormat="false" ht="15" hidden="false" customHeight="false" outlineLevel="0" collapsed="false">
      <c r="B14" s="14" t="s">
        <v>15</v>
      </c>
      <c r="C14" s="42" t="n">
        <v>4427.39</v>
      </c>
      <c r="D14" s="22" t="n">
        <f aca="false">374+4525</f>
        <v>4899</v>
      </c>
    </row>
    <row r="15" customFormat="false" ht="15" hidden="false" customHeight="false" outlineLevel="0" collapsed="false">
      <c r="B15" s="11" t="s">
        <v>16</v>
      </c>
      <c r="C15" s="43" t="n">
        <v>4039.62</v>
      </c>
      <c r="D15" s="19" t="n">
        <f aca="false">356+4417</f>
        <v>4773</v>
      </c>
    </row>
    <row r="16" customFormat="false" ht="15" hidden="false" customHeight="false" outlineLevel="0" collapsed="false">
      <c r="B16" s="14" t="s">
        <v>17</v>
      </c>
      <c r="C16" s="42" t="n">
        <v>4430.95</v>
      </c>
      <c r="D16" s="22" t="n">
        <f aca="false">392+4658</f>
        <v>5050</v>
      </c>
    </row>
    <row r="17" customFormat="false" ht="15" hidden="false" customHeight="false" outlineLevel="0" collapsed="false">
      <c r="B17" s="11" t="s">
        <v>18</v>
      </c>
      <c r="C17" s="43" t="n">
        <v>4300.19</v>
      </c>
      <c r="D17" s="19" t="n">
        <f aca="false">366+4388</f>
        <v>4754</v>
      </c>
    </row>
    <row r="18" customFormat="false" ht="15" hidden="false" customHeight="false" outlineLevel="0" collapsed="false">
      <c r="B18" s="47" t="s">
        <v>19</v>
      </c>
      <c r="C18" s="48" t="n">
        <f aca="false">SUM(C6:C17)</f>
        <v>62155.79</v>
      </c>
      <c r="D18" s="49" t="n">
        <f aca="false">SUM(D6:D17)</f>
        <v>62307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19.7" hidden="false" customHeight="false" outlineLevel="0" collapsed="false">
      <c r="B4" s="2" t="s">
        <v>0</v>
      </c>
      <c r="C4" s="2"/>
      <c r="D4" s="2"/>
    </row>
    <row r="5" customFormat="false" ht="17.35" hidden="false" customHeight="false" outlineLevel="0" collapsed="false">
      <c r="A5" s="28"/>
      <c r="B5" s="44" t="s">
        <v>4</v>
      </c>
      <c r="C5" s="45" t="s">
        <v>5</v>
      </c>
      <c r="D5" s="46" t="s">
        <v>6</v>
      </c>
    </row>
    <row r="6" customFormat="false" ht="15" hidden="false" customHeight="false" outlineLevel="0" collapsed="false">
      <c r="B6" s="14" t="s">
        <v>7</v>
      </c>
      <c r="C6" s="42" t="n">
        <v>4543.87</v>
      </c>
      <c r="D6" s="22" t="n">
        <f aca="false">394+4583</f>
        <v>4977</v>
      </c>
    </row>
    <row r="7" customFormat="false" ht="15" hidden="false" customHeight="false" outlineLevel="0" collapsed="false">
      <c r="B7" s="11" t="s">
        <v>8</v>
      </c>
      <c r="C7" s="43" t="n">
        <v>4046.55</v>
      </c>
      <c r="D7" s="19" t="n">
        <f aca="false">331+4069</f>
        <v>4400</v>
      </c>
    </row>
    <row r="8" customFormat="false" ht="15" hidden="false" customHeight="false" outlineLevel="0" collapsed="false">
      <c r="B8" s="14" t="s">
        <v>9</v>
      </c>
      <c r="C8" s="42" t="n">
        <v>5219.57</v>
      </c>
      <c r="D8" s="22" t="n">
        <f aca="false">292+4256</f>
        <v>4548</v>
      </c>
    </row>
    <row r="9" customFormat="false" ht="15" hidden="false" customHeight="false" outlineLevel="0" collapsed="false">
      <c r="B9" s="11" t="s">
        <v>10</v>
      </c>
      <c r="C9" s="43" t="n">
        <v>6465.95</v>
      </c>
      <c r="D9" s="19" t="n">
        <f aca="false">437+6248</f>
        <v>6685</v>
      </c>
    </row>
    <row r="10" customFormat="false" ht="15" hidden="false" customHeight="false" outlineLevel="0" collapsed="false">
      <c r="B10" s="14" t="s">
        <v>11</v>
      </c>
      <c r="C10" s="42" t="n">
        <v>5587.38</v>
      </c>
      <c r="D10" s="22" t="n">
        <f aca="false">421+5429</f>
        <v>5850</v>
      </c>
    </row>
    <row r="11" customFormat="false" ht="15" hidden="false" customHeight="false" outlineLevel="0" collapsed="false">
      <c r="B11" s="11" t="s">
        <v>12</v>
      </c>
      <c r="C11" s="43" t="n">
        <v>4669.4</v>
      </c>
      <c r="D11" s="19" t="n">
        <f aca="false">438+4728</f>
        <v>5166</v>
      </c>
    </row>
    <row r="12" customFormat="false" ht="15" hidden="false" customHeight="false" outlineLevel="0" collapsed="false">
      <c r="B12" s="14" t="s">
        <v>13</v>
      </c>
      <c r="C12" s="42" t="n">
        <v>4996.32</v>
      </c>
      <c r="D12" s="22" t="n">
        <f aca="false">475+5549</f>
        <v>6024</v>
      </c>
    </row>
    <row r="13" customFormat="false" ht="15" hidden="false" customHeight="false" outlineLevel="0" collapsed="false">
      <c r="B13" s="11" t="s">
        <v>14</v>
      </c>
      <c r="C13" s="43" t="n">
        <v>4310.23</v>
      </c>
      <c r="D13" s="19" t="n">
        <f aca="false">396+4648</f>
        <v>5044</v>
      </c>
    </row>
    <row r="14" customFormat="false" ht="15" hidden="false" customHeight="false" outlineLevel="0" collapsed="false">
      <c r="B14" s="14" t="s">
        <v>15</v>
      </c>
      <c r="C14" s="42" t="n">
        <v>4775.62</v>
      </c>
      <c r="D14" s="22" t="n">
        <f aca="false">442+5117</f>
        <v>5559</v>
      </c>
    </row>
    <row r="15" customFormat="false" ht="15" hidden="false" customHeight="false" outlineLevel="0" collapsed="false">
      <c r="B15" s="11" t="s">
        <v>16</v>
      </c>
      <c r="C15" s="43" t="n">
        <v>4309.68</v>
      </c>
      <c r="D15" s="19" t="n">
        <f aca="false">378+4479</f>
        <v>4857</v>
      </c>
    </row>
    <row r="16" customFormat="false" ht="15" hidden="false" customHeight="false" outlineLevel="0" collapsed="false">
      <c r="B16" s="14" t="s">
        <v>17</v>
      </c>
      <c r="C16" s="42" t="n">
        <v>4676.09</v>
      </c>
      <c r="D16" s="22" t="n">
        <f aca="false">387+4655</f>
        <v>5042</v>
      </c>
    </row>
    <row r="17" customFormat="false" ht="15" hidden="false" customHeight="false" outlineLevel="0" collapsed="false">
      <c r="B17" s="11" t="s">
        <v>18</v>
      </c>
      <c r="C17" s="43" t="n">
        <v>4994.59</v>
      </c>
      <c r="D17" s="19" t="n">
        <f aca="false">389+4851</f>
        <v>5240</v>
      </c>
    </row>
    <row r="18" customFormat="false" ht="15" hidden="false" customHeight="false" outlineLevel="0" collapsed="false">
      <c r="B18" s="47" t="s">
        <v>19</v>
      </c>
      <c r="C18" s="48" t="n">
        <f aca="false">SUM(C6:C17)</f>
        <v>58595.25</v>
      </c>
      <c r="D18" s="49" t="n">
        <f aca="false">SUM(D6:D17)</f>
        <v>63392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19.7" hidden="false" customHeight="false" outlineLevel="0" collapsed="false">
      <c r="B4" s="2" t="s">
        <v>0</v>
      </c>
      <c r="C4" s="2"/>
      <c r="D4" s="2"/>
    </row>
    <row r="5" customFormat="false" ht="17.35" hidden="false" customHeight="false" outlineLevel="0" collapsed="false">
      <c r="A5" s="28"/>
      <c r="B5" s="44" t="s">
        <v>4</v>
      </c>
      <c r="C5" s="45" t="s">
        <v>5</v>
      </c>
      <c r="D5" s="46" t="s">
        <v>6</v>
      </c>
    </row>
    <row r="6" customFormat="false" ht="15" hidden="false" customHeight="false" outlineLevel="0" collapsed="false">
      <c r="B6" s="14" t="s">
        <v>7</v>
      </c>
      <c r="C6" s="42" t="n">
        <v>5468.89</v>
      </c>
      <c r="D6" s="22" t="n">
        <f aca="false">478+5409</f>
        <v>5887</v>
      </c>
    </row>
    <row r="7" customFormat="false" ht="15" hidden="false" customHeight="false" outlineLevel="0" collapsed="false">
      <c r="B7" s="11" t="s">
        <v>8</v>
      </c>
      <c r="C7" s="43" t="n">
        <v>5621.82</v>
      </c>
      <c r="D7" s="19" t="n">
        <f aca="false">530+5487</f>
        <v>6017</v>
      </c>
    </row>
    <row r="8" customFormat="false" ht="15" hidden="false" customHeight="false" outlineLevel="0" collapsed="false">
      <c r="B8" s="14" t="s">
        <v>9</v>
      </c>
      <c r="C8" s="42" t="n">
        <v>5354.6</v>
      </c>
      <c r="D8" s="22" t="n">
        <f aca="false">456+6031</f>
        <v>6487</v>
      </c>
    </row>
    <row r="9" customFormat="false" ht="15" hidden="false" customHeight="false" outlineLevel="0" collapsed="false">
      <c r="B9" s="11" t="s">
        <v>10</v>
      </c>
      <c r="C9" s="43" t="n">
        <v>6127.02</v>
      </c>
      <c r="D9" s="19" t="n">
        <f aca="false">432+5648</f>
        <v>6080</v>
      </c>
    </row>
    <row r="10" customFormat="false" ht="15" hidden="false" customHeight="false" outlineLevel="0" collapsed="false">
      <c r="B10" s="14" t="s">
        <v>11</v>
      </c>
      <c r="C10" s="42" t="n">
        <v>5422.41</v>
      </c>
      <c r="D10" s="22" t="n">
        <f aca="false">477+4930</f>
        <v>5407</v>
      </c>
    </row>
    <row r="11" customFormat="false" ht="15" hidden="false" customHeight="false" outlineLevel="0" collapsed="false">
      <c r="B11" s="11" t="s">
        <v>12</v>
      </c>
      <c r="C11" s="43" t="n">
        <v>4741.39</v>
      </c>
      <c r="D11" s="19" t="n">
        <f aca="false">383+4122</f>
        <v>4505</v>
      </c>
    </row>
    <row r="12" customFormat="false" ht="15" hidden="false" customHeight="false" outlineLevel="0" collapsed="false">
      <c r="B12" s="14" t="s">
        <v>13</v>
      </c>
      <c r="C12" s="42" t="n">
        <v>5210.3</v>
      </c>
      <c r="D12" s="22" t="n">
        <f aca="false">432+5330</f>
        <v>5762</v>
      </c>
    </row>
    <row r="13" customFormat="false" ht="15" hidden="false" customHeight="false" outlineLevel="0" collapsed="false">
      <c r="B13" s="11" t="s">
        <v>14</v>
      </c>
      <c r="C13" s="43" t="n">
        <v>6510.53</v>
      </c>
      <c r="D13" s="19" t="n">
        <v>7207</v>
      </c>
    </row>
    <row r="14" customFormat="false" ht="15" hidden="false" customHeight="false" outlineLevel="0" collapsed="false">
      <c r="B14" s="14" t="s">
        <v>15</v>
      </c>
      <c r="C14" s="42" t="n">
        <v>5907.36</v>
      </c>
      <c r="D14" s="22" t="n">
        <v>6474</v>
      </c>
    </row>
    <row r="15" customFormat="false" ht="15" hidden="false" customHeight="false" outlineLevel="0" collapsed="false">
      <c r="B15" s="11" t="s">
        <v>16</v>
      </c>
      <c r="C15" s="43" t="n">
        <v>5420.57</v>
      </c>
      <c r="D15" s="19" t="n">
        <v>5151</v>
      </c>
    </row>
    <row r="16" customFormat="false" ht="15" hidden="false" customHeight="false" outlineLevel="0" collapsed="false">
      <c r="B16" s="14" t="s">
        <v>17</v>
      </c>
      <c r="C16" s="42" t="n">
        <v>5492.84</v>
      </c>
      <c r="D16" s="22" t="n">
        <v>5104</v>
      </c>
    </row>
    <row r="17" customFormat="false" ht="15" hidden="false" customHeight="false" outlineLevel="0" collapsed="false">
      <c r="B17" s="11" t="s">
        <v>18</v>
      </c>
      <c r="C17" s="43" t="n">
        <v>4891.81</v>
      </c>
      <c r="D17" s="19" t="n">
        <v>4898</v>
      </c>
    </row>
    <row r="18" customFormat="false" ht="15" hidden="false" customHeight="false" outlineLevel="0" collapsed="false">
      <c r="B18" s="47" t="s">
        <v>19</v>
      </c>
      <c r="C18" s="48" t="n">
        <f aca="false">SUM(C6:C17)</f>
        <v>66169.54</v>
      </c>
      <c r="D18" s="49" t="n">
        <f aca="false">SUM(D6:D17)</f>
        <v>68979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19.7" hidden="false" customHeight="false" outlineLevel="0" collapsed="false">
      <c r="B4" s="2" t="s">
        <v>0</v>
      </c>
      <c r="C4" s="2"/>
      <c r="D4" s="2"/>
    </row>
    <row r="5" customFormat="false" ht="17.35" hidden="false" customHeight="false" outlineLevel="0" collapsed="false">
      <c r="A5" s="28"/>
      <c r="B5" s="44" t="s">
        <v>4</v>
      </c>
      <c r="C5" s="45" t="s">
        <v>5</v>
      </c>
      <c r="D5" s="46" t="s">
        <v>6</v>
      </c>
    </row>
    <row r="6" customFormat="false" ht="15" hidden="false" customHeight="false" outlineLevel="0" collapsed="false">
      <c r="B6" s="14" t="s">
        <v>7</v>
      </c>
      <c r="C6" s="42" t="n">
        <v>4766.89</v>
      </c>
      <c r="D6" s="22" t="n">
        <v>4714</v>
      </c>
    </row>
    <row r="7" customFormat="false" ht="15" hidden="false" customHeight="false" outlineLevel="0" collapsed="false">
      <c r="B7" s="11" t="s">
        <v>8</v>
      </c>
      <c r="C7" s="43" t="n">
        <v>5095.73</v>
      </c>
      <c r="D7" s="19" t="n">
        <v>5398</v>
      </c>
    </row>
    <row r="8" customFormat="false" ht="15" hidden="false" customHeight="false" outlineLevel="0" collapsed="false">
      <c r="B8" s="14" t="s">
        <v>9</v>
      </c>
      <c r="C8" s="42" t="n">
        <v>5072.35</v>
      </c>
      <c r="D8" s="22" t="n">
        <v>5666</v>
      </c>
    </row>
    <row r="9" customFormat="false" ht="15" hidden="false" customHeight="false" outlineLevel="0" collapsed="false">
      <c r="B9" s="11" t="s">
        <v>10</v>
      </c>
      <c r="C9" s="43" t="n">
        <v>5987.37</v>
      </c>
      <c r="D9" s="19" t="n">
        <v>6535</v>
      </c>
    </row>
    <row r="10" customFormat="false" ht="15" hidden="false" customHeight="false" outlineLevel="0" collapsed="false">
      <c r="B10" s="14" t="s">
        <v>11</v>
      </c>
      <c r="C10" s="42" t="n">
        <v>5621.32</v>
      </c>
      <c r="D10" s="22" t="n">
        <v>5825</v>
      </c>
    </row>
    <row r="11" customFormat="false" ht="15" hidden="false" customHeight="false" outlineLevel="0" collapsed="false">
      <c r="B11" s="11" t="s">
        <v>12</v>
      </c>
      <c r="C11" s="42" t="n">
        <v>5948.99</v>
      </c>
      <c r="D11" s="22" t="n">
        <v>6326</v>
      </c>
    </row>
    <row r="12" customFormat="false" ht="15" hidden="false" customHeight="false" outlineLevel="0" collapsed="false">
      <c r="B12" s="14" t="s">
        <v>13</v>
      </c>
      <c r="C12" s="42" t="n">
        <v>6411.28</v>
      </c>
      <c r="D12" s="22" t="n">
        <v>7173</v>
      </c>
    </row>
    <row r="13" customFormat="false" ht="15" hidden="false" customHeight="false" outlineLevel="0" collapsed="false">
      <c r="B13" s="11" t="s">
        <v>14</v>
      </c>
      <c r="C13" s="43" t="n">
        <v>6855.33</v>
      </c>
      <c r="D13" s="19" t="n">
        <v>8367</v>
      </c>
    </row>
    <row r="14" customFormat="false" ht="15" hidden="false" customHeight="false" outlineLevel="0" collapsed="false">
      <c r="B14" s="14" t="s">
        <v>15</v>
      </c>
      <c r="C14" s="42" t="n">
        <v>6632.68</v>
      </c>
      <c r="D14" s="22" t="n">
        <v>7199</v>
      </c>
    </row>
    <row r="15" customFormat="false" ht="15" hidden="false" customHeight="false" outlineLevel="0" collapsed="false">
      <c r="B15" s="11" t="s">
        <v>16</v>
      </c>
      <c r="C15" s="43" t="n">
        <v>5921.66</v>
      </c>
      <c r="D15" s="19" t="n">
        <v>5886</v>
      </c>
    </row>
    <row r="16" customFormat="false" ht="15" hidden="false" customHeight="false" outlineLevel="0" collapsed="false">
      <c r="B16" s="14" t="s">
        <v>17</v>
      </c>
      <c r="C16" s="42" t="n">
        <v>5809.48</v>
      </c>
      <c r="D16" s="22" t="n">
        <v>5473</v>
      </c>
    </row>
    <row r="17" customFormat="false" ht="15" hidden="false" customHeight="false" outlineLevel="0" collapsed="false">
      <c r="B17" s="11" t="s">
        <v>18</v>
      </c>
      <c r="C17" s="43" t="n">
        <v>6173.3</v>
      </c>
      <c r="D17" s="19" t="n">
        <v>5904</v>
      </c>
    </row>
    <row r="18" customFormat="false" ht="15" hidden="false" customHeight="false" outlineLevel="0" collapsed="false">
      <c r="B18" s="47" t="s">
        <v>19</v>
      </c>
      <c r="C18" s="48" t="n">
        <f aca="false">SUM(C6:C17)</f>
        <v>70296.38</v>
      </c>
      <c r="D18" s="49" t="n">
        <f aca="false">SUM(D6:D17)</f>
        <v>74466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U22" activeCellId="0" sqref="U22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19.7" hidden="false" customHeight="false" outlineLevel="0" collapsed="false">
      <c r="B4" s="2" t="s">
        <v>20</v>
      </c>
      <c r="C4" s="2"/>
      <c r="D4" s="2"/>
    </row>
    <row r="5" customFormat="false" ht="17.35" hidden="false" customHeight="false" outlineLevel="0" collapsed="false">
      <c r="A5" s="28"/>
      <c r="B5" s="44" t="s">
        <v>4</v>
      </c>
      <c r="C5" s="45" t="s">
        <v>5</v>
      </c>
      <c r="D5" s="46" t="s">
        <v>6</v>
      </c>
    </row>
    <row r="6" customFormat="false" ht="15" hidden="false" customHeight="false" outlineLevel="0" collapsed="false">
      <c r="B6" s="50" t="n">
        <v>45658</v>
      </c>
      <c r="C6" s="42" t="n">
        <v>4766.89</v>
      </c>
      <c r="D6" s="22" t="n">
        <v>4714</v>
      </c>
    </row>
    <row r="7" customFormat="false" ht="15" hidden="false" customHeight="false" outlineLevel="0" collapsed="false">
      <c r="B7" s="51" t="n">
        <v>45689</v>
      </c>
      <c r="C7" s="43" t="n">
        <v>5095.73</v>
      </c>
      <c r="D7" s="19" t="n">
        <v>5398</v>
      </c>
    </row>
    <row r="8" customFormat="false" ht="15" hidden="false" customHeight="false" outlineLevel="0" collapsed="false">
      <c r="B8" s="50" t="n">
        <v>45717</v>
      </c>
      <c r="C8" s="42" t="n">
        <v>5072.35</v>
      </c>
      <c r="D8" s="22" t="n">
        <v>5666</v>
      </c>
    </row>
    <row r="9" customFormat="false" ht="15" hidden="false" customHeight="false" outlineLevel="0" collapsed="false">
      <c r="B9" s="51" t="n">
        <v>45748</v>
      </c>
      <c r="C9" s="43" t="n">
        <v>5987.37</v>
      </c>
      <c r="D9" s="19" t="n">
        <v>6535</v>
      </c>
    </row>
    <row r="10" customFormat="false" ht="15" hidden="false" customHeight="false" outlineLevel="0" collapsed="false">
      <c r="B10" s="50" t="n">
        <v>45778</v>
      </c>
      <c r="C10" s="42" t="n">
        <v>5621.32</v>
      </c>
      <c r="D10" s="22" t="n">
        <v>5825</v>
      </c>
    </row>
    <row r="11" customFormat="false" ht="15" hidden="false" customHeight="false" outlineLevel="0" collapsed="false">
      <c r="B11" s="51" t="n">
        <v>45809</v>
      </c>
      <c r="C11" s="42" t="n">
        <v>5948.99</v>
      </c>
      <c r="D11" s="22" t="n">
        <v>6326</v>
      </c>
    </row>
    <row r="12" customFormat="false" ht="15" hidden="false" customHeight="false" outlineLevel="0" collapsed="false">
      <c r="B12" s="50" t="n">
        <v>45839</v>
      </c>
      <c r="C12" s="42" t="n">
        <v>6411.28</v>
      </c>
      <c r="D12" s="22" t="n">
        <v>7173</v>
      </c>
    </row>
    <row r="13" customFormat="false" ht="15" hidden="false" customHeight="false" outlineLevel="0" collapsed="false">
      <c r="B13" s="51" t="n">
        <v>45870</v>
      </c>
      <c r="C13" s="43" t="n">
        <v>6855.33</v>
      </c>
      <c r="D13" s="19" t="n">
        <v>8367</v>
      </c>
    </row>
    <row r="14" customFormat="false" ht="15" hidden="false" customHeight="false" outlineLevel="0" collapsed="false">
      <c r="B14" s="50" t="n">
        <v>45901</v>
      </c>
      <c r="C14" s="42" t="n">
        <v>6632.68</v>
      </c>
      <c r="D14" s="22" t="n">
        <v>7199</v>
      </c>
    </row>
    <row r="15" customFormat="false" ht="15" hidden="false" customHeight="false" outlineLevel="0" collapsed="false">
      <c r="B15" s="51" t="n">
        <v>45931</v>
      </c>
      <c r="C15" s="43" t="n">
        <v>5921.66</v>
      </c>
      <c r="D15" s="19" t="n">
        <v>5886</v>
      </c>
    </row>
    <row r="16" customFormat="false" ht="15" hidden="false" customHeight="false" outlineLevel="0" collapsed="false">
      <c r="B16" s="50" t="n">
        <v>45962</v>
      </c>
      <c r="C16" s="42" t="n">
        <v>5809.48</v>
      </c>
      <c r="D16" s="22" t="n">
        <v>5473</v>
      </c>
    </row>
    <row r="17" customFormat="false" ht="15" hidden="false" customHeight="false" outlineLevel="0" collapsed="false">
      <c r="B17" s="51" t="n">
        <v>45992</v>
      </c>
      <c r="C17" s="43" t="n">
        <v>6173.3</v>
      </c>
      <c r="D17" s="19" t="n">
        <v>5904</v>
      </c>
    </row>
    <row r="18" customFormat="false" ht="15" hidden="false" customHeight="false" outlineLevel="0" collapsed="false">
      <c r="A18" s="52"/>
      <c r="B18" s="53"/>
      <c r="C18" s="54"/>
      <c r="D18" s="55"/>
      <c r="E18" s="52"/>
    </row>
    <row r="19" customFormat="false" ht="14.25" hidden="false" customHeight="false" outlineLevel="0" collapsed="false">
      <c r="A19" s="52"/>
      <c r="B19" s="52"/>
      <c r="C19" s="52"/>
      <c r="D19" s="52"/>
      <c r="E19" s="52"/>
    </row>
    <row r="20" customFormat="false" ht="14.25" hidden="false" customHeight="false" outlineLevel="0" collapsed="false">
      <c r="A20" s="52"/>
      <c r="B20" s="52"/>
      <c r="C20" s="52"/>
      <c r="D20" s="52"/>
      <c r="E20" s="5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6"/>
    </row>
    <row r="4" customFormat="false" ht="22.5" hidden="false" customHeight="true" outlineLevel="0" collapsed="false">
      <c r="A4" s="27"/>
      <c r="B4" s="2" t="s">
        <v>0</v>
      </c>
      <c r="C4" s="2"/>
      <c r="D4" s="2"/>
    </row>
    <row r="5" customFormat="false" ht="17.35" hidden="false" customHeight="false" outlineLevel="0" collapsed="false">
      <c r="A5" s="28"/>
      <c r="B5" s="29" t="s">
        <v>4</v>
      </c>
      <c r="C5" s="30" t="s">
        <v>5</v>
      </c>
      <c r="D5" s="31" t="s">
        <v>6</v>
      </c>
    </row>
    <row r="6" customFormat="false" ht="14.25" hidden="false" customHeight="false" outlineLevel="0" collapsed="false">
      <c r="B6" s="32" t="s">
        <v>7</v>
      </c>
      <c r="C6" s="33" t="n">
        <v>2784.89</v>
      </c>
      <c r="D6" s="34" t="n">
        <v>3696</v>
      </c>
    </row>
    <row r="7" customFormat="false" ht="14.25" hidden="false" customHeight="false" outlineLevel="0" collapsed="false">
      <c r="B7" s="35" t="s">
        <v>8</v>
      </c>
      <c r="C7" s="36" t="n">
        <v>3105.98</v>
      </c>
      <c r="D7" s="37" t="n">
        <v>3686</v>
      </c>
    </row>
    <row r="8" customFormat="false" ht="14.25" hidden="false" customHeight="false" outlineLevel="0" collapsed="false">
      <c r="B8" s="32" t="s">
        <v>9</v>
      </c>
      <c r="C8" s="33" t="n">
        <v>3778.13</v>
      </c>
      <c r="D8" s="34" t="n">
        <v>4800</v>
      </c>
    </row>
    <row r="9" customFormat="false" ht="14.25" hidden="false" customHeight="false" outlineLevel="0" collapsed="false">
      <c r="B9" s="35" t="s">
        <v>10</v>
      </c>
      <c r="C9" s="36" t="n">
        <v>3625.93</v>
      </c>
      <c r="D9" s="37" t="n">
        <v>4512</v>
      </c>
    </row>
    <row r="10" customFormat="false" ht="14.25" hidden="false" customHeight="false" outlineLevel="0" collapsed="false">
      <c r="B10" s="32" t="s">
        <v>11</v>
      </c>
      <c r="C10" s="33" t="n">
        <v>3441.57</v>
      </c>
      <c r="D10" s="34" t="n">
        <v>5011</v>
      </c>
    </row>
    <row r="11" customFormat="false" ht="14.25" hidden="false" customHeight="false" outlineLevel="0" collapsed="false">
      <c r="B11" s="35" t="s">
        <v>12</v>
      </c>
      <c r="C11" s="36" t="n">
        <v>3211.55</v>
      </c>
      <c r="D11" s="37" t="n">
        <v>5107</v>
      </c>
    </row>
    <row r="12" customFormat="false" ht="14.25" hidden="false" customHeight="false" outlineLevel="0" collapsed="false">
      <c r="B12" s="32" t="s">
        <v>13</v>
      </c>
      <c r="C12" s="33" t="n">
        <v>3345.69</v>
      </c>
      <c r="D12" s="34" t="n">
        <v>5894</v>
      </c>
    </row>
    <row r="13" customFormat="false" ht="14.25" hidden="false" customHeight="false" outlineLevel="0" collapsed="false">
      <c r="B13" s="35" t="s">
        <v>14</v>
      </c>
      <c r="C13" s="36" t="n">
        <v>3529.72</v>
      </c>
      <c r="D13" s="37" t="n">
        <v>6403</v>
      </c>
    </row>
    <row r="14" customFormat="false" ht="14.25" hidden="false" customHeight="false" outlineLevel="0" collapsed="false">
      <c r="B14" s="32" t="s">
        <v>15</v>
      </c>
      <c r="C14" s="33" t="n">
        <v>3160.54</v>
      </c>
      <c r="D14" s="34" t="n">
        <v>4838</v>
      </c>
    </row>
    <row r="15" customFormat="false" ht="14.25" hidden="false" customHeight="false" outlineLevel="0" collapsed="false">
      <c r="B15" s="35" t="s">
        <v>16</v>
      </c>
      <c r="C15" s="36" t="n">
        <v>3240.57</v>
      </c>
      <c r="D15" s="37" t="n">
        <v>4781</v>
      </c>
    </row>
    <row r="16" customFormat="false" ht="14.25" hidden="false" customHeight="false" outlineLevel="0" collapsed="false">
      <c r="B16" s="32" t="s">
        <v>17</v>
      </c>
      <c r="C16" s="33" t="n">
        <v>3471.8</v>
      </c>
      <c r="D16" s="34" t="n">
        <v>5731</v>
      </c>
    </row>
    <row r="17" customFormat="false" ht="14.25" hidden="false" customHeight="false" outlineLevel="0" collapsed="false">
      <c r="B17" s="35" t="s">
        <v>18</v>
      </c>
      <c r="C17" s="36" t="n">
        <v>2990.84</v>
      </c>
      <c r="D17" s="37" t="n">
        <v>5942</v>
      </c>
    </row>
    <row r="18" customFormat="false" ht="15" hidden="false" customHeight="false" outlineLevel="0" collapsed="false">
      <c r="B18" s="38" t="s">
        <v>19</v>
      </c>
      <c r="C18" s="39" t="n">
        <v>39687.21</v>
      </c>
      <c r="D18" s="40" t="n">
        <v>60401</v>
      </c>
    </row>
    <row r="19" customFormat="false" ht="14.25" hidden="false" customHeight="false" outlineLevel="0" collapsed="false">
      <c r="C19" s="41"/>
      <c r="D19" s="4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6"/>
    </row>
    <row r="4" customFormat="false" ht="22.5" hidden="false" customHeight="true" outlineLevel="0" collapsed="false">
      <c r="A4" s="27"/>
      <c r="B4" s="2" t="s">
        <v>0</v>
      </c>
      <c r="C4" s="2"/>
      <c r="D4" s="2"/>
    </row>
    <row r="5" customFormat="false" ht="17.35" hidden="false" customHeight="false" outlineLevel="0" collapsed="false">
      <c r="A5" s="28"/>
      <c r="B5" s="29" t="s">
        <v>4</v>
      </c>
      <c r="C5" s="30" t="s">
        <v>5</v>
      </c>
      <c r="D5" s="31" t="s">
        <v>6</v>
      </c>
    </row>
    <row r="6" customFormat="false" ht="15" hidden="false" customHeight="false" outlineLevel="0" collapsed="false">
      <c r="B6" s="14" t="s">
        <v>7</v>
      </c>
      <c r="C6" s="42" t="n">
        <v>3363.84</v>
      </c>
      <c r="D6" s="22" t="n">
        <v>5990</v>
      </c>
    </row>
    <row r="7" customFormat="false" ht="15" hidden="false" customHeight="false" outlineLevel="0" collapsed="false">
      <c r="B7" s="11" t="s">
        <v>8</v>
      </c>
      <c r="C7" s="43" t="n">
        <v>2871.39</v>
      </c>
      <c r="D7" s="19" t="n">
        <v>6662</v>
      </c>
    </row>
    <row r="8" customFormat="false" ht="15" hidden="false" customHeight="false" outlineLevel="0" collapsed="false">
      <c r="B8" s="14" t="s">
        <v>9</v>
      </c>
      <c r="C8" s="42" t="n">
        <v>2520.65</v>
      </c>
      <c r="D8" s="22" t="n">
        <v>5443</v>
      </c>
    </row>
    <row r="9" customFormat="false" ht="15" hidden="false" customHeight="false" outlineLevel="0" collapsed="false">
      <c r="B9" s="11" t="s">
        <v>10</v>
      </c>
      <c r="C9" s="43" t="n">
        <v>2475.58</v>
      </c>
      <c r="D9" s="19" t="n">
        <v>4800</v>
      </c>
    </row>
    <row r="10" customFormat="false" ht="15" hidden="false" customHeight="false" outlineLevel="0" collapsed="false">
      <c r="B10" s="14" t="s">
        <v>11</v>
      </c>
      <c r="C10" s="42" t="n">
        <v>2490.35</v>
      </c>
      <c r="D10" s="22" t="n">
        <v>5040</v>
      </c>
    </row>
    <row r="11" customFormat="false" ht="15" hidden="false" customHeight="false" outlineLevel="0" collapsed="false">
      <c r="B11" s="11" t="s">
        <v>12</v>
      </c>
      <c r="C11" s="43" t="n">
        <v>2312.25</v>
      </c>
      <c r="D11" s="19" t="n">
        <v>4982</v>
      </c>
    </row>
    <row r="12" customFormat="false" ht="15" hidden="false" customHeight="false" outlineLevel="0" collapsed="false">
      <c r="B12" s="14" t="s">
        <v>13</v>
      </c>
      <c r="C12" s="42" t="n">
        <v>2337.54</v>
      </c>
      <c r="D12" s="22" t="n">
        <v>5338</v>
      </c>
    </row>
    <row r="13" customFormat="false" ht="15" hidden="false" customHeight="false" outlineLevel="0" collapsed="false">
      <c r="B13" s="11" t="s">
        <v>14</v>
      </c>
      <c r="C13" s="43" t="n">
        <v>2855.63</v>
      </c>
      <c r="D13" s="19" t="n">
        <v>7382</v>
      </c>
    </row>
    <row r="14" customFormat="false" ht="15" hidden="false" customHeight="false" outlineLevel="0" collapsed="false">
      <c r="B14" s="14" t="s">
        <v>15</v>
      </c>
      <c r="C14" s="42" t="n">
        <v>2565.74</v>
      </c>
      <c r="D14" s="22" t="n">
        <v>5750</v>
      </c>
    </row>
    <row r="15" customFormat="false" ht="15" hidden="false" customHeight="false" outlineLevel="0" collapsed="false">
      <c r="B15" s="11" t="s">
        <v>16</v>
      </c>
      <c r="C15" s="43" t="n">
        <v>2087.46</v>
      </c>
      <c r="D15" s="19" t="n">
        <v>6566</v>
      </c>
    </row>
    <row r="16" customFormat="false" ht="15" hidden="false" customHeight="false" outlineLevel="0" collapsed="false">
      <c r="B16" s="14" t="s">
        <v>17</v>
      </c>
      <c r="C16" s="42" t="n">
        <v>2526.81</v>
      </c>
      <c r="D16" s="22" t="n">
        <v>7371</v>
      </c>
    </row>
    <row r="17" customFormat="false" ht="15" hidden="false" customHeight="false" outlineLevel="0" collapsed="false">
      <c r="B17" s="11" t="s">
        <v>18</v>
      </c>
      <c r="C17" s="43" t="n">
        <v>2997.86</v>
      </c>
      <c r="D17" s="19" t="n">
        <v>7724</v>
      </c>
    </row>
    <row r="18" customFormat="false" ht="15" hidden="false" customHeight="false" outlineLevel="0" collapsed="false">
      <c r="B18" s="38" t="s">
        <v>19</v>
      </c>
      <c r="C18" s="39" t="n">
        <v>31405.1</v>
      </c>
      <c r="D18" s="40" t="n">
        <v>73048</v>
      </c>
    </row>
    <row r="19" customFormat="false" ht="14.25" hidden="false" customHeight="false" outlineLevel="0" collapsed="false">
      <c r="C19" s="41"/>
      <c r="D19" s="4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6"/>
    </row>
    <row r="4" customFormat="false" ht="22.5" hidden="false" customHeight="true" outlineLevel="0" collapsed="false">
      <c r="A4" s="27"/>
      <c r="B4" s="2" t="s">
        <v>0</v>
      </c>
      <c r="C4" s="2"/>
      <c r="D4" s="2"/>
    </row>
    <row r="5" customFormat="false" ht="17.35" hidden="false" customHeight="false" outlineLevel="0" collapsed="false">
      <c r="A5" s="28"/>
      <c r="B5" s="29" t="s">
        <v>4</v>
      </c>
      <c r="C5" s="30" t="s">
        <v>5</v>
      </c>
      <c r="D5" s="31" t="s">
        <v>6</v>
      </c>
    </row>
    <row r="6" customFormat="false" ht="15" hidden="false" customHeight="false" outlineLevel="0" collapsed="false">
      <c r="B6" s="14" t="s">
        <v>7</v>
      </c>
      <c r="C6" s="42" t="n">
        <v>2637.98</v>
      </c>
      <c r="D6" s="22" t="n">
        <v>7143</v>
      </c>
    </row>
    <row r="7" customFormat="false" ht="15" hidden="false" customHeight="false" outlineLevel="0" collapsed="false">
      <c r="B7" s="11" t="s">
        <v>8</v>
      </c>
      <c r="C7" s="43" t="n">
        <v>3468.64</v>
      </c>
      <c r="D7" s="19" t="n">
        <v>8922</v>
      </c>
    </row>
    <row r="8" customFormat="false" ht="15" hidden="false" customHeight="false" outlineLevel="0" collapsed="false">
      <c r="B8" s="14" t="s">
        <v>9</v>
      </c>
      <c r="C8" s="42" t="n">
        <v>2454.23</v>
      </c>
      <c r="D8" s="22" t="n">
        <v>6017</v>
      </c>
    </row>
    <row r="9" customFormat="false" ht="15" hidden="false" customHeight="false" outlineLevel="0" collapsed="false">
      <c r="B9" s="11" t="s">
        <v>10</v>
      </c>
      <c r="C9" s="43" t="n">
        <v>3242.86</v>
      </c>
      <c r="D9" s="19" t="n">
        <v>8296</v>
      </c>
    </row>
    <row r="10" customFormat="false" ht="15" hidden="false" customHeight="false" outlineLevel="0" collapsed="false">
      <c r="B10" s="14" t="s">
        <v>11</v>
      </c>
      <c r="C10" s="42" t="n">
        <v>2564.3</v>
      </c>
      <c r="D10" s="22" t="n">
        <v>6546</v>
      </c>
    </row>
    <row r="11" customFormat="false" ht="15" hidden="false" customHeight="false" outlineLevel="0" collapsed="false">
      <c r="B11" s="11" t="s">
        <v>12</v>
      </c>
      <c r="C11" s="43" t="n">
        <v>2580.25</v>
      </c>
      <c r="D11" s="19" t="n">
        <v>6766</v>
      </c>
    </row>
    <row r="12" customFormat="false" ht="15" hidden="false" customHeight="false" outlineLevel="0" collapsed="false">
      <c r="B12" s="14" t="s">
        <v>13</v>
      </c>
      <c r="C12" s="42" t="n">
        <v>2827.74</v>
      </c>
      <c r="D12" s="22" t="n">
        <v>7415</v>
      </c>
    </row>
    <row r="13" customFormat="false" ht="15" hidden="false" customHeight="false" outlineLevel="0" collapsed="false">
      <c r="B13" s="11" t="s">
        <v>14</v>
      </c>
      <c r="C13" s="43" t="n">
        <v>2433.67</v>
      </c>
      <c r="D13" s="19" t="n">
        <v>6660</v>
      </c>
    </row>
    <row r="14" customFormat="false" ht="15" hidden="false" customHeight="false" outlineLevel="0" collapsed="false">
      <c r="B14" s="14" t="s">
        <v>15</v>
      </c>
      <c r="C14" s="42" t="n">
        <v>2480.34</v>
      </c>
      <c r="D14" s="22" t="n">
        <v>6155</v>
      </c>
    </row>
    <row r="15" customFormat="false" ht="15" hidden="false" customHeight="false" outlineLevel="0" collapsed="false">
      <c r="B15" s="11" t="s">
        <v>16</v>
      </c>
      <c r="C15" s="43" t="n">
        <v>2516.67</v>
      </c>
      <c r="D15" s="19" t="n">
        <v>6508</v>
      </c>
    </row>
    <row r="16" customFormat="false" ht="15" hidden="false" customHeight="false" outlineLevel="0" collapsed="false">
      <c r="B16" s="14" t="s">
        <v>17</v>
      </c>
      <c r="C16" s="42" t="n">
        <v>2285.92</v>
      </c>
      <c r="D16" s="22" t="n">
        <v>6162</v>
      </c>
    </row>
    <row r="17" customFormat="false" ht="15" hidden="false" customHeight="false" outlineLevel="0" collapsed="false">
      <c r="B17" s="11" t="s">
        <v>18</v>
      </c>
      <c r="C17" s="43" t="n">
        <v>2533.68</v>
      </c>
      <c r="D17" s="19" t="n">
        <v>6294</v>
      </c>
    </row>
    <row r="18" customFormat="false" ht="15" hidden="false" customHeight="false" outlineLevel="0" collapsed="false">
      <c r="B18" s="38" t="s">
        <v>19</v>
      </c>
      <c r="C18" s="39" t="n">
        <v>32026.28</v>
      </c>
      <c r="D18" s="40" t="n">
        <v>82884</v>
      </c>
    </row>
    <row r="19" customFormat="false" ht="14.25" hidden="false" customHeight="false" outlineLevel="0" collapsed="false">
      <c r="C19" s="41"/>
      <c r="D19" s="4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6"/>
    </row>
    <row r="4" customFormat="false" ht="22.5" hidden="false" customHeight="true" outlineLevel="0" collapsed="false">
      <c r="A4" s="27"/>
      <c r="B4" s="2" t="s">
        <v>0</v>
      </c>
      <c r="C4" s="2"/>
      <c r="D4" s="2"/>
    </row>
    <row r="5" customFormat="false" ht="17.35" hidden="false" customHeight="false" outlineLevel="0" collapsed="false">
      <c r="A5" s="28"/>
      <c r="B5" s="29" t="s">
        <v>4</v>
      </c>
      <c r="C5" s="30" t="s">
        <v>5</v>
      </c>
      <c r="D5" s="31" t="s">
        <v>6</v>
      </c>
    </row>
    <row r="6" customFormat="false" ht="15" hidden="false" customHeight="false" outlineLevel="0" collapsed="false">
      <c r="B6" s="14" t="s">
        <v>7</v>
      </c>
      <c r="C6" s="42" t="n">
        <v>2877.69</v>
      </c>
      <c r="D6" s="22" t="n">
        <v>5720</v>
      </c>
    </row>
    <row r="7" customFormat="false" ht="15" hidden="false" customHeight="false" outlineLevel="0" collapsed="false">
      <c r="B7" s="11" t="s">
        <v>8</v>
      </c>
      <c r="C7" s="43" t="n">
        <v>3460.97</v>
      </c>
      <c r="D7" s="19" t="n">
        <v>6755</v>
      </c>
    </row>
    <row r="8" customFormat="false" ht="15" hidden="false" customHeight="false" outlineLevel="0" collapsed="false">
      <c r="B8" s="14" t="s">
        <v>9</v>
      </c>
      <c r="C8" s="42" t="n">
        <v>3821.08</v>
      </c>
      <c r="D8" s="22" t="n">
        <v>6304</v>
      </c>
    </row>
    <row r="9" customFormat="false" ht="15" hidden="false" customHeight="false" outlineLevel="0" collapsed="false">
      <c r="B9" s="11" t="s">
        <v>10</v>
      </c>
      <c r="C9" s="43" t="n">
        <v>4017.44</v>
      </c>
      <c r="D9" s="19" t="n">
        <v>6095</v>
      </c>
    </row>
    <row r="10" customFormat="false" ht="15" hidden="false" customHeight="false" outlineLevel="0" collapsed="false">
      <c r="B10" s="14" t="s">
        <v>11</v>
      </c>
      <c r="C10" s="42" t="n">
        <v>3889.76</v>
      </c>
      <c r="D10" s="22" t="n">
        <v>5463</v>
      </c>
    </row>
    <row r="11" customFormat="false" ht="15" hidden="false" customHeight="false" outlineLevel="0" collapsed="false">
      <c r="B11" s="11" t="s">
        <v>12</v>
      </c>
      <c r="C11" s="43" t="n">
        <v>4021.79</v>
      </c>
      <c r="D11" s="19" t="n">
        <v>5750</v>
      </c>
    </row>
    <row r="12" customFormat="false" ht="15" hidden="false" customHeight="false" outlineLevel="0" collapsed="false">
      <c r="B12" s="14" t="s">
        <v>13</v>
      </c>
      <c r="C12" s="42" t="n">
        <v>4054.93</v>
      </c>
      <c r="D12" s="22" t="n">
        <v>5950</v>
      </c>
    </row>
    <row r="13" customFormat="false" ht="15" hidden="false" customHeight="false" outlineLevel="0" collapsed="false">
      <c r="B13" s="11" t="s">
        <v>14</v>
      </c>
      <c r="C13" s="43" t="n">
        <v>4202.13</v>
      </c>
      <c r="D13" s="19" t="n">
        <v>5927</v>
      </c>
    </row>
    <row r="14" customFormat="false" ht="15" hidden="false" customHeight="false" outlineLevel="0" collapsed="false">
      <c r="B14" s="14" t="s">
        <v>15</v>
      </c>
      <c r="C14" s="42" t="n">
        <v>4831.57</v>
      </c>
      <c r="D14" s="22" t="n">
        <v>7080</v>
      </c>
    </row>
    <row r="15" customFormat="false" ht="15" hidden="false" customHeight="false" outlineLevel="0" collapsed="false">
      <c r="B15" s="11" t="s">
        <v>16</v>
      </c>
      <c r="C15" s="43" t="n">
        <v>4502.98</v>
      </c>
      <c r="D15" s="19" t="n">
        <v>6505</v>
      </c>
    </row>
    <row r="16" customFormat="false" ht="15" hidden="false" customHeight="false" outlineLevel="0" collapsed="false">
      <c r="B16" s="14" t="s">
        <v>17</v>
      </c>
      <c r="C16" s="42" t="n">
        <v>4206.1</v>
      </c>
      <c r="D16" s="22" t="n">
        <v>5524</v>
      </c>
    </row>
    <row r="17" customFormat="false" ht="15" hidden="false" customHeight="false" outlineLevel="0" collapsed="false">
      <c r="B17" s="11" t="s">
        <v>18</v>
      </c>
      <c r="C17" s="43" t="n">
        <v>2533.68</v>
      </c>
      <c r="D17" s="19" t="n">
        <v>6294</v>
      </c>
    </row>
    <row r="18" customFormat="false" ht="15" hidden="false" customHeight="false" outlineLevel="0" collapsed="false">
      <c r="B18" s="38" t="s">
        <v>19</v>
      </c>
      <c r="C18" s="39" t="n">
        <v>46420.12</v>
      </c>
      <c r="D18" s="40" t="n">
        <v>73367</v>
      </c>
    </row>
    <row r="19" customFormat="false" ht="14.25" hidden="false" customHeight="false" outlineLevel="0" collapsed="false">
      <c r="C19" s="41"/>
      <c r="D19" s="4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6"/>
    </row>
    <row r="4" customFormat="false" ht="19.7" hidden="false" customHeight="false" outlineLevel="0" collapsed="false">
      <c r="B4" s="2" t="s">
        <v>0</v>
      </c>
      <c r="C4" s="2"/>
      <c r="D4" s="2"/>
    </row>
    <row r="5" customFormat="false" ht="17.35" hidden="false" customHeight="false" outlineLevel="0" collapsed="false">
      <c r="A5" s="28"/>
      <c r="B5" s="44" t="s">
        <v>4</v>
      </c>
      <c r="C5" s="45" t="s">
        <v>5</v>
      </c>
      <c r="D5" s="46" t="s">
        <v>6</v>
      </c>
    </row>
    <row r="6" customFormat="false" ht="15" hidden="false" customHeight="false" outlineLevel="0" collapsed="false">
      <c r="B6" s="14" t="s">
        <v>7</v>
      </c>
      <c r="C6" s="42" t="n">
        <v>3896.41</v>
      </c>
      <c r="D6" s="22" t="n">
        <v>4923</v>
      </c>
    </row>
    <row r="7" customFormat="false" ht="15" hidden="false" customHeight="false" outlineLevel="0" collapsed="false">
      <c r="B7" s="11" t="s">
        <v>8</v>
      </c>
      <c r="C7" s="43" t="n">
        <v>4126.78</v>
      </c>
      <c r="D7" s="19" t="n">
        <v>5360</v>
      </c>
    </row>
    <row r="8" customFormat="false" ht="15" hidden="false" customHeight="false" outlineLevel="0" collapsed="false">
      <c r="B8" s="14" t="s">
        <v>9</v>
      </c>
      <c r="C8" s="42" t="n">
        <v>4176.92</v>
      </c>
      <c r="D8" s="22" t="n">
        <v>5853</v>
      </c>
    </row>
    <row r="9" customFormat="false" ht="15" hidden="false" customHeight="false" outlineLevel="0" collapsed="false">
      <c r="B9" s="11" t="s">
        <v>10</v>
      </c>
      <c r="C9" s="43" t="n">
        <v>4706.04</v>
      </c>
      <c r="D9" s="19" t="n">
        <v>6606</v>
      </c>
    </row>
    <row r="10" customFormat="false" ht="15" hidden="false" customHeight="false" outlineLevel="0" collapsed="false">
      <c r="B10" s="14" t="s">
        <v>11</v>
      </c>
      <c r="C10" s="42" t="n">
        <v>4096.95</v>
      </c>
      <c r="D10" s="22" t="n">
        <v>6126</v>
      </c>
    </row>
    <row r="11" customFormat="false" ht="15" hidden="false" customHeight="false" outlineLevel="0" collapsed="false">
      <c r="B11" s="11" t="s">
        <v>12</v>
      </c>
      <c r="C11" s="43" t="n">
        <v>4830.29</v>
      </c>
      <c r="D11" s="19" t="n">
        <v>7574</v>
      </c>
    </row>
    <row r="12" customFormat="false" ht="15" hidden="false" customHeight="false" outlineLevel="0" collapsed="false">
      <c r="B12" s="14" t="s">
        <v>13</v>
      </c>
      <c r="C12" s="42" t="n">
        <v>4206.37</v>
      </c>
      <c r="D12" s="22" t="n">
        <v>6258</v>
      </c>
    </row>
    <row r="13" customFormat="false" ht="15" hidden="false" customHeight="false" outlineLevel="0" collapsed="false">
      <c r="B13" s="11" t="s">
        <v>14</v>
      </c>
      <c r="C13" s="43" t="n">
        <v>3564.18</v>
      </c>
      <c r="D13" s="19" t="n">
        <v>5224</v>
      </c>
    </row>
    <row r="14" customFormat="false" ht="15" hidden="false" customHeight="false" outlineLevel="0" collapsed="false">
      <c r="B14" s="14" t="s">
        <v>15</v>
      </c>
      <c r="C14" s="42" t="n">
        <v>3906.76</v>
      </c>
      <c r="D14" s="22" t="n">
        <v>5958</v>
      </c>
    </row>
    <row r="15" customFormat="false" ht="15" hidden="false" customHeight="false" outlineLevel="0" collapsed="false">
      <c r="B15" s="11" t="s">
        <v>16</v>
      </c>
      <c r="C15" s="43" t="n">
        <v>3582.49</v>
      </c>
      <c r="D15" s="19" t="n">
        <v>5537</v>
      </c>
    </row>
    <row r="16" customFormat="false" ht="15" hidden="false" customHeight="false" outlineLevel="0" collapsed="false">
      <c r="B16" s="14" t="s">
        <v>17</v>
      </c>
      <c r="C16" s="42" t="n">
        <v>3058.8</v>
      </c>
      <c r="D16" s="22" t="n">
        <v>4526</v>
      </c>
    </row>
    <row r="17" customFormat="false" ht="15" hidden="false" customHeight="false" outlineLevel="0" collapsed="false">
      <c r="B17" s="11" t="s">
        <v>18</v>
      </c>
      <c r="C17" s="43" t="n">
        <v>3213.08</v>
      </c>
      <c r="D17" s="19" t="n">
        <v>5315</v>
      </c>
    </row>
    <row r="18" customFormat="false" ht="15" hidden="false" customHeight="false" outlineLevel="0" collapsed="false">
      <c r="B18" s="38" t="s">
        <v>19</v>
      </c>
      <c r="C18" s="39" t="n">
        <v>47364.22</v>
      </c>
      <c r="D18" s="40" t="n">
        <v>68990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6"/>
    </row>
    <row r="4" customFormat="false" ht="19.7" hidden="false" customHeight="false" outlineLevel="0" collapsed="false">
      <c r="B4" s="2" t="s">
        <v>0</v>
      </c>
      <c r="C4" s="2"/>
      <c r="D4" s="2"/>
    </row>
    <row r="5" customFormat="false" ht="17.35" hidden="false" customHeight="false" outlineLevel="0" collapsed="false">
      <c r="B5" s="44" t="s">
        <v>4</v>
      </c>
      <c r="C5" s="45" t="s">
        <v>5</v>
      </c>
      <c r="D5" s="46" t="s">
        <v>6</v>
      </c>
    </row>
    <row r="6" customFormat="false" ht="15" hidden="false" customHeight="false" outlineLevel="0" collapsed="false">
      <c r="B6" s="14" t="s">
        <v>7</v>
      </c>
      <c r="C6" s="42" t="n">
        <v>2597.57</v>
      </c>
      <c r="D6" s="22" t="n">
        <v>3968</v>
      </c>
    </row>
    <row r="7" customFormat="false" ht="15" hidden="false" customHeight="false" outlineLevel="0" collapsed="false">
      <c r="B7" s="11" t="s">
        <v>8</v>
      </c>
      <c r="C7" s="43" t="n">
        <v>2780.61</v>
      </c>
      <c r="D7" s="19" t="n">
        <v>4500</v>
      </c>
    </row>
    <row r="8" customFormat="false" ht="15" hidden="false" customHeight="false" outlineLevel="0" collapsed="false">
      <c r="B8" s="14" t="s">
        <v>9</v>
      </c>
      <c r="C8" s="42" t="n">
        <v>3359.07</v>
      </c>
      <c r="D8" s="22" t="n">
        <v>5788</v>
      </c>
    </row>
    <row r="9" customFormat="false" ht="15" hidden="false" customHeight="false" outlineLevel="0" collapsed="false">
      <c r="B9" s="11" t="s">
        <v>10</v>
      </c>
      <c r="C9" s="43" t="n">
        <v>2994.95</v>
      </c>
      <c r="D9" s="19" t="n">
        <v>4721</v>
      </c>
    </row>
    <row r="10" customFormat="false" ht="15" hidden="false" customHeight="false" outlineLevel="0" collapsed="false">
      <c r="B10" s="14" t="s">
        <v>11</v>
      </c>
      <c r="C10" s="42" t="n">
        <v>3000.16</v>
      </c>
      <c r="D10" s="22" t="n">
        <v>4274</v>
      </c>
    </row>
    <row r="11" customFormat="false" ht="15" hidden="false" customHeight="false" outlineLevel="0" collapsed="false">
      <c r="B11" s="11" t="s">
        <v>12</v>
      </c>
      <c r="C11" s="43" t="n">
        <v>3456.8</v>
      </c>
      <c r="D11" s="19" t="n">
        <v>5369</v>
      </c>
    </row>
    <row r="12" customFormat="false" ht="15" hidden="false" customHeight="false" outlineLevel="0" collapsed="false">
      <c r="B12" s="14" t="s">
        <v>13</v>
      </c>
      <c r="C12" s="42" t="n">
        <v>2895.93</v>
      </c>
      <c r="D12" s="22" t="n">
        <v>4399</v>
      </c>
    </row>
    <row r="13" customFormat="false" ht="15" hidden="false" customHeight="false" outlineLevel="0" collapsed="false">
      <c r="B13" s="11" t="s">
        <v>14</v>
      </c>
      <c r="C13" s="43" t="n">
        <v>3151.38</v>
      </c>
      <c r="D13" s="19" t="n">
        <v>4472</v>
      </c>
    </row>
    <row r="14" customFormat="false" ht="15" hidden="false" customHeight="false" outlineLevel="0" collapsed="false">
      <c r="B14" s="14" t="s">
        <v>15</v>
      </c>
      <c r="C14" s="42" t="n">
        <v>3020.3</v>
      </c>
      <c r="D14" s="22" t="n">
        <v>4546</v>
      </c>
    </row>
    <row r="15" customFormat="false" ht="15" hidden="false" customHeight="false" outlineLevel="0" collapsed="false">
      <c r="B15" s="11" t="s">
        <v>16</v>
      </c>
      <c r="C15" s="43" t="n">
        <v>3212.13</v>
      </c>
      <c r="D15" s="19" t="n">
        <v>4786</v>
      </c>
    </row>
    <row r="16" customFormat="false" ht="15" hidden="false" customHeight="false" outlineLevel="0" collapsed="false">
      <c r="B16" s="14" t="s">
        <v>17</v>
      </c>
      <c r="C16" s="42" t="n">
        <v>3363.75</v>
      </c>
      <c r="D16" s="22" t="n">
        <v>5218</v>
      </c>
    </row>
    <row r="17" customFormat="false" ht="15" hidden="false" customHeight="false" outlineLevel="0" collapsed="false">
      <c r="B17" s="11" t="s">
        <v>18</v>
      </c>
      <c r="C17" s="43" t="n">
        <v>3018.52</v>
      </c>
      <c r="D17" s="19" t="n">
        <v>4457</v>
      </c>
    </row>
    <row r="18" customFormat="false" ht="15" hidden="false" customHeight="false" outlineLevel="0" collapsed="false">
      <c r="B18" s="38" t="s">
        <v>19</v>
      </c>
      <c r="C18" s="39" t="n">
        <f aca="false">SUM(C6:C17)</f>
        <v>36851.17</v>
      </c>
      <c r="D18" s="40" t="n">
        <f aca="false">SUM(D6:D17)</f>
        <v>56498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19.7" hidden="false" customHeight="false" outlineLevel="0" collapsed="false">
      <c r="B4" s="2" t="s">
        <v>0</v>
      </c>
      <c r="C4" s="2"/>
      <c r="D4" s="2"/>
    </row>
    <row r="5" customFormat="false" ht="17.35" hidden="false" customHeight="false" outlineLevel="0" collapsed="false">
      <c r="A5" s="28"/>
      <c r="B5" s="44" t="s">
        <v>4</v>
      </c>
      <c r="C5" s="45" t="s">
        <v>5</v>
      </c>
      <c r="D5" s="46" t="s">
        <v>6</v>
      </c>
    </row>
    <row r="6" customFormat="false" ht="15" hidden="false" customHeight="false" outlineLevel="0" collapsed="false">
      <c r="B6" s="14" t="s">
        <v>7</v>
      </c>
      <c r="C6" s="42" t="n">
        <v>3331.31</v>
      </c>
      <c r="D6" s="22" t="n">
        <v>3906</v>
      </c>
    </row>
    <row r="7" customFormat="false" ht="15" hidden="false" customHeight="false" outlineLevel="0" collapsed="false">
      <c r="B7" s="11" t="s">
        <v>8</v>
      </c>
      <c r="C7" s="43" t="n">
        <v>3760.77</v>
      </c>
      <c r="D7" s="19" t="n">
        <v>4690</v>
      </c>
    </row>
    <row r="8" customFormat="false" ht="15" hidden="false" customHeight="false" outlineLevel="0" collapsed="false">
      <c r="B8" s="14" t="s">
        <v>9</v>
      </c>
      <c r="C8" s="42" t="n">
        <v>4490.15</v>
      </c>
      <c r="D8" s="22" t="n">
        <v>5376</v>
      </c>
    </row>
    <row r="9" customFormat="false" ht="15" hidden="false" customHeight="false" outlineLevel="0" collapsed="false">
      <c r="B9" s="11" t="s">
        <v>10</v>
      </c>
      <c r="C9" s="43" t="n">
        <v>3838.03</v>
      </c>
      <c r="D9" s="19" t="n">
        <v>5155</v>
      </c>
    </row>
    <row r="10" customFormat="false" ht="15" hidden="false" customHeight="false" outlineLevel="0" collapsed="false">
      <c r="B10" s="14" t="s">
        <v>11</v>
      </c>
      <c r="C10" s="42" t="n">
        <v>4048.55</v>
      </c>
      <c r="D10" s="22" t="n">
        <v>5418</v>
      </c>
    </row>
    <row r="11" customFormat="false" ht="15" hidden="false" customHeight="false" outlineLevel="0" collapsed="false">
      <c r="B11" s="11" t="s">
        <v>12</v>
      </c>
      <c r="C11" s="43" t="n">
        <v>4570.59</v>
      </c>
      <c r="D11" s="19" t="n">
        <v>5359</v>
      </c>
    </row>
    <row r="12" customFormat="false" ht="15" hidden="false" customHeight="false" outlineLevel="0" collapsed="false">
      <c r="B12" s="14" t="s">
        <v>13</v>
      </c>
      <c r="C12" s="42" t="n">
        <v>4615.88</v>
      </c>
      <c r="D12" s="22" t="n">
        <v>5455</v>
      </c>
    </row>
    <row r="13" customFormat="false" ht="15" hidden="false" customHeight="false" outlineLevel="0" collapsed="false">
      <c r="B13" s="11" t="s">
        <v>14</v>
      </c>
      <c r="C13" s="43" t="n">
        <v>4228.35</v>
      </c>
      <c r="D13" s="19" t="n">
        <v>4943</v>
      </c>
    </row>
    <row r="14" customFormat="false" ht="15" hidden="false" customHeight="false" outlineLevel="0" collapsed="false">
      <c r="B14" s="14" t="s">
        <v>15</v>
      </c>
      <c r="C14" s="42" t="n">
        <v>4011.06</v>
      </c>
      <c r="D14" s="22" t="n">
        <v>4502</v>
      </c>
    </row>
    <row r="15" customFormat="false" ht="15" hidden="false" customHeight="false" outlineLevel="0" collapsed="false">
      <c r="B15" s="11" t="s">
        <v>16</v>
      </c>
      <c r="C15" s="43" t="n">
        <v>3888.9</v>
      </c>
      <c r="D15" s="19" t="n">
        <v>4400</v>
      </c>
    </row>
    <row r="16" customFormat="false" ht="15" hidden="false" customHeight="false" outlineLevel="0" collapsed="false">
      <c r="B16" s="14" t="s">
        <v>17</v>
      </c>
      <c r="C16" s="42" t="n">
        <v>4866.96</v>
      </c>
      <c r="D16" s="22" t="n">
        <v>6134</v>
      </c>
    </row>
    <row r="17" customFormat="false" ht="15" hidden="false" customHeight="false" outlineLevel="0" collapsed="false">
      <c r="B17" s="11" t="s">
        <v>18</v>
      </c>
      <c r="C17" s="43" t="n">
        <v>4078.02</v>
      </c>
      <c r="D17" s="19" t="n">
        <v>5308</v>
      </c>
    </row>
    <row r="18" customFormat="false" ht="15" hidden="false" customHeight="false" outlineLevel="0" collapsed="false">
      <c r="B18" s="47" t="s">
        <v>19</v>
      </c>
      <c r="C18" s="48" t="n">
        <f aca="false">SUM(C6:C17)</f>
        <v>49728.57</v>
      </c>
      <c r="D18" s="49" t="n">
        <f aca="false">SUM(D6:D17)</f>
        <v>60646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0" width="25.67"/>
    <col collapsed="false" customWidth="true" hidden="false" outlineLevel="0" max="3" min="3" style="0" width="22.67"/>
    <col collapsed="false" customWidth="true" hidden="false" outlineLevel="0" max="4" min="4" style="0" width="25.44"/>
  </cols>
  <sheetData>
    <row r="1" customFormat="false" ht="14.25" hidden="false" customHeight="false" outlineLevel="0" collapsed="false">
      <c r="A1" s="26"/>
    </row>
    <row r="2" customFormat="false" ht="14.25" hidden="false" customHeight="false" outlineLevel="0" collapsed="false">
      <c r="A2" s="26"/>
    </row>
    <row r="4" customFormat="false" ht="19.7" hidden="false" customHeight="false" outlineLevel="0" collapsed="false">
      <c r="B4" s="2" t="s">
        <v>0</v>
      </c>
      <c r="C4" s="2"/>
      <c r="D4" s="2"/>
    </row>
    <row r="5" customFormat="false" ht="17.35" hidden="false" customHeight="false" outlineLevel="0" collapsed="false">
      <c r="A5" s="28"/>
      <c r="B5" s="44" t="s">
        <v>4</v>
      </c>
      <c r="C5" s="45" t="s">
        <v>5</v>
      </c>
      <c r="D5" s="46" t="s">
        <v>6</v>
      </c>
    </row>
    <row r="6" customFormat="false" ht="15" hidden="false" customHeight="false" outlineLevel="0" collapsed="false">
      <c r="B6" s="14" t="s">
        <v>7</v>
      </c>
      <c r="C6" s="42" t="n">
        <v>3134.28</v>
      </c>
      <c r="D6" s="22" t="n">
        <v>3421</v>
      </c>
    </row>
    <row r="7" customFormat="false" ht="15" hidden="false" customHeight="false" outlineLevel="0" collapsed="false">
      <c r="B7" s="11" t="s">
        <v>8</v>
      </c>
      <c r="C7" s="43" t="n">
        <v>3603.31</v>
      </c>
      <c r="D7" s="19" t="n">
        <f aca="false">321+4098</f>
        <v>4419</v>
      </c>
    </row>
    <row r="8" customFormat="false" ht="15" hidden="false" customHeight="false" outlineLevel="0" collapsed="false">
      <c r="B8" s="14" t="s">
        <v>9</v>
      </c>
      <c r="C8" s="42" t="n">
        <v>4739.97</v>
      </c>
      <c r="D8" s="22" t="n">
        <f aca="false">375+4708</f>
        <v>5083</v>
      </c>
    </row>
    <row r="9" customFormat="false" ht="15" hidden="false" customHeight="false" outlineLevel="0" collapsed="false">
      <c r="B9" s="11" t="s">
        <v>10</v>
      </c>
      <c r="C9" s="43" t="n">
        <v>4634.47</v>
      </c>
      <c r="D9" s="19" t="n">
        <f aca="false">370+4729</f>
        <v>5099</v>
      </c>
    </row>
    <row r="10" customFormat="false" ht="15" hidden="false" customHeight="false" outlineLevel="0" collapsed="false">
      <c r="B10" s="14" t="s">
        <v>11</v>
      </c>
      <c r="C10" s="42" t="n">
        <v>4139.04</v>
      </c>
      <c r="D10" s="22" t="n">
        <f aca="false">381+4455</f>
        <v>4836</v>
      </c>
    </row>
    <row r="11" customFormat="false" ht="15" hidden="false" customHeight="false" outlineLevel="0" collapsed="false">
      <c r="B11" s="11" t="s">
        <v>12</v>
      </c>
      <c r="C11" s="43" t="n">
        <v>4231.62</v>
      </c>
      <c r="D11" s="19" t="n">
        <f aca="false">419+4464</f>
        <v>4883</v>
      </c>
    </row>
    <row r="12" customFormat="false" ht="15" hidden="false" customHeight="false" outlineLevel="0" collapsed="false">
      <c r="B12" s="14" t="s">
        <v>13</v>
      </c>
      <c r="C12" s="42" t="n">
        <v>4224.84</v>
      </c>
      <c r="D12" s="22" t="n">
        <f aca="false">369+4497</f>
        <v>4866</v>
      </c>
    </row>
    <row r="13" customFormat="false" ht="15" hidden="false" customHeight="false" outlineLevel="0" collapsed="false">
      <c r="B13" s="11" t="s">
        <v>14</v>
      </c>
      <c r="C13" s="43" t="n">
        <v>4301.43</v>
      </c>
      <c r="D13" s="19" t="n">
        <f aca="false">378+4400</f>
        <v>4778</v>
      </c>
    </row>
    <row r="14" customFormat="false" ht="15" hidden="false" customHeight="false" outlineLevel="0" collapsed="false">
      <c r="B14" s="14" t="s">
        <v>15</v>
      </c>
      <c r="C14" s="42" t="n">
        <v>4780.12</v>
      </c>
      <c r="D14" s="22" t="n">
        <f aca="false">441+5108</f>
        <v>5549</v>
      </c>
    </row>
    <row r="15" customFormat="false" ht="15" hidden="false" customHeight="false" outlineLevel="0" collapsed="false">
      <c r="B15" s="11" t="s">
        <v>16</v>
      </c>
      <c r="C15" s="43" t="n">
        <v>4443.66</v>
      </c>
      <c r="D15" s="19" t="n">
        <f aca="false">442+4488</f>
        <v>4930</v>
      </c>
    </row>
    <row r="16" customFormat="false" ht="15" hidden="false" customHeight="false" outlineLevel="0" collapsed="false">
      <c r="B16" s="14" t="s">
        <v>17</v>
      </c>
      <c r="C16" s="42" t="n">
        <v>5020.26</v>
      </c>
      <c r="D16" s="22" t="n">
        <f aca="false">439+5233</f>
        <v>5672</v>
      </c>
    </row>
    <row r="17" customFormat="false" ht="15" hidden="false" customHeight="false" outlineLevel="0" collapsed="false">
      <c r="B17" s="11" t="s">
        <v>18</v>
      </c>
      <c r="C17" s="43" t="n">
        <v>5607.71</v>
      </c>
      <c r="D17" s="19" t="n">
        <f aca="false">441+5739</f>
        <v>6180</v>
      </c>
    </row>
    <row r="18" customFormat="false" ht="15" hidden="false" customHeight="false" outlineLevel="0" collapsed="false">
      <c r="B18" s="47" t="s">
        <v>19</v>
      </c>
      <c r="C18" s="48" t="n">
        <f aca="false">SUM(C6:C17)</f>
        <v>52860.71</v>
      </c>
      <c r="D18" s="49" t="n">
        <f aca="false">SUM(D6:D17)</f>
        <v>59716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2026-01-21T16:55:44Z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