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á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<sst xmlns="http://schemas.openxmlformats.org/spreadsheetml/2006/main" count="161" uniqueCount="19">
  <si>
    <t xml:space="preserve">Barroso, Antiga UCPel - Campus II </t>
  </si>
  <si>
    <t xml:space="preserve">Mês</t>
  </si>
  <si>
    <t xml:space="preserve">Total em dinheiro (R$)</t>
  </si>
  <si>
    <t xml:space="preserve">Total em consumo (kWh)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</si>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</sst>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sz val="36"/>
      <color theme="1"/>
      <name val="Berlin Sans FB"/>
      <family val="2"/>
      <charset val="1"/>
    </font>
    <font>
      <sz val="16"/>
      <color theme="1"/>
      <name val="Calibri"/>
      <family val="2"/>
      <charset val="1"/>
    </font>
    <font>
      <sz val="14"/>
      <color theme="1"/>
      <name val="Berlin Sans FB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3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D9F1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74548969072165"/>
          <c:y val="0.0670470756062768"/>
          <c:w val="0.876997422680412"/>
          <c:h val="0.811816452686638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642078720465862"/>
                  <c:y val="0.045422304834359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81387082636423"/>
                  <c:y val="-0.05985438697546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984102394390133"/>
                  <c:y val="0.17824054516056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755115406894775"/>
                  <c:y val="0.060240944805696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731087716787564"/>
                  <c:y val="-0.08682938770632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99807697467868"/>
                  <c:y val="0.085679287040389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77089165764783"/>
                  <c:y val="-0.089759253089931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05025773195876"/>
                  <c:y val="-0.042914883499762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22585218119724"/>
                  <c:y val="-0.06241826180002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HISTORICO!$B$6:$B$14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HISTORICO!$C$6:$C$14</c:f>
              <c:numCache>
                <c:formatCode>"R$ "#,##0.00</c:formatCode>
                <c:ptCount val="9"/>
                <c:pt idx="0">
                  <c:v>77215.45</c:v>
                </c:pt>
                <c:pt idx="1">
                  <c:v>109443.87</c:v>
                </c:pt>
                <c:pt idx="2">
                  <c:v>107745.95</c:v>
                </c:pt>
                <c:pt idx="3">
                  <c:v>40902.47</c:v>
                </c:pt>
                <c:pt idx="4">
                  <c:v>39371.5</c:v>
                </c:pt>
                <c:pt idx="5">
                  <c:v>61419.63</c:v>
                </c:pt>
                <c:pt idx="6">
                  <c:v>88003.47</c:v>
                </c:pt>
                <c:pt idx="7">
                  <c:v>85364.74</c:v>
                </c:pt>
                <c:pt idx="8">
                  <c:v>95530.03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568536497695105"/>
                  <c:y val="-0.059630945947270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4722681860058"/>
                  <c:y val="0.036483570426478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47220287283661"/>
                  <c:y val="-0.03485266096189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97469705746427"/>
                  <c:y val="-0.092369448702068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49174887972596"/>
                  <c:y val="0.041758291888481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18059443843189"/>
                  <c:y val="-0.065279456792677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22526229170952"/>
                  <c:y val="-0.036719694445881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91494845360825"/>
                  <c:y val="0.042914883499762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HISTORICO!$B$6:$B$14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98153</c:v>
                </c:pt>
                <c:pt idx="1">
                  <c:v>102839</c:v>
                </c:pt>
                <c:pt idx="2">
                  <c:v>111678</c:v>
                </c:pt>
                <c:pt idx="3">
                  <c:v>41540</c:v>
                </c:pt>
                <c:pt idx="4">
                  <c:v>38663</c:v>
                </c:pt>
                <c:pt idx="5">
                  <c:v>66801</c:v>
                </c:pt>
                <c:pt idx="6">
                  <c:v>87538</c:v>
                </c:pt>
                <c:pt idx="7">
                  <c:v>80913</c:v>
                </c:pt>
                <c:pt idx="8">
                  <c:v>88265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170207"/>
        <c:axId val="72899882"/>
      </c:lineChart>
      <c:catAx>
        <c:axId val="88170207"/>
        <c:scaling>
          <c:orientation val="minMax"/>
        </c:scaling>
        <c:delete val="0"/>
        <c:axPos val="b"/>
        <c:majorGridlines>
          <c:spPr>
            <a:ln w="9360">
              <a:solidFill>
                <a:srgbClr val="c6d9f1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72899882"/>
        <c:crosses val="autoZero"/>
        <c:auto val="1"/>
        <c:lblAlgn val="ctr"/>
        <c:lblOffset val="100"/>
        <c:noMultiLvlLbl val="0"/>
      </c:catAx>
      <c:valAx>
        <c:axId val="7289988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8170207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0822164948453608"/>
          <c:y val="0.633737517831669"/>
          <c:w val="0.299033505154639"/>
          <c:h val="0.1755825011887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293495131931706"/>
          <c:y val="0.072975674775075"/>
          <c:w val="0.94901462772212"/>
          <c:h val="0.805731422859047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9178488948825"/>
                  <c:y val="0.067352844283386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4096232981429"/>
                  <c:y val="-0.074543009025601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87256225987154"/>
                  <c:y val="0.10687324657524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20838882673628"/>
                  <c:y val="-0.06403881984252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70226553073211"/>
                  <c:y val="-0.073015887148712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8673231641551"/>
                  <c:y val="-0.13598693869586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37194287248242"/>
                  <c:y val="-0.048157163967076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56996523990455"/>
                  <c:y val="-0.1016290342154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40691671070495"/>
                  <c:y val="-0.05849865198965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91778408506884"/>
                  <c:y val="-0.05715633987160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68162762329063"/>
                  <c:y val="-0.1427644682081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03219997819797"/>
                  <c:y val="-0.06081097159065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Gráfico!$C$6:$C$17</c:f>
              <c:numCache>
                <c:formatCode>#,##0.00</c:formatCode>
                <c:ptCount val="12"/>
                <c:pt idx="0">
                  <c:v>6310.92</c:v>
                </c:pt>
                <c:pt idx="1">
                  <c:v>5143.62</c:v>
                </c:pt>
                <c:pt idx="2">
                  <c:v>10639.57</c:v>
                </c:pt>
                <c:pt idx="3">
                  <c:v>9251.49</c:v>
                </c:pt>
                <c:pt idx="4">
                  <c:v>5608.95</c:v>
                </c:pt>
                <c:pt idx="5">
                  <c:v>7517.03</c:v>
                </c:pt>
                <c:pt idx="6">
                  <c:v>9941.09</c:v>
                </c:pt>
                <c:pt idx="7">
                  <c:v>11308.13</c:v>
                </c:pt>
                <c:pt idx="8">
                  <c:v>9110.83</c:v>
                </c:pt>
                <c:pt idx="9">
                  <c:v>7033.82</c:v>
                </c:pt>
                <c:pt idx="10">
                  <c:v>6781.22</c:v>
                </c:pt>
                <c:pt idx="11">
                  <c:v>6883.36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03169"/>
        <c:axId val="33532087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0"/>
              <c:layout>
                <c:manualLayout>
                  <c:x val="-0.0562365122676552"/>
                  <c:y val="-0.0047334977547864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59461150470111"/>
                  <c:y val="-0.0069324971623965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37347795772871"/>
                  <c:y val="-0.007477114758155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09499511398815"/>
                  <c:y val="0.030102391677315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45284651830664"/>
                  <c:y val="0.018846141289669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76167824234748"/>
                  <c:y val="0.034089908601805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37184475042454"/>
                  <c:y val="0.0263371114652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43571444140733"/>
                  <c:y val="0.0118338429395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59951112661362"/>
                  <c:y val="0.02299971211406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60277754122196"/>
                  <c:y val="0.034688474768429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87334457062502"/>
                  <c:y val="0.014799516500240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44882584708695"/>
                  <c:y val="0.01857457878132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6423</c:v>
                </c:pt>
                <c:pt idx="1">
                  <c:v>5272</c:v>
                </c:pt>
                <c:pt idx="2">
                  <c:v>9230</c:v>
                </c:pt>
                <c:pt idx="3">
                  <c:v>7512</c:v>
                </c:pt>
                <c:pt idx="4">
                  <c:v>5042</c:v>
                </c:pt>
                <c:pt idx="5">
                  <c:v>7244</c:v>
                </c:pt>
                <c:pt idx="6">
                  <c:v>9471</c:v>
                </c:pt>
                <c:pt idx="7">
                  <c:v>10905</c:v>
                </c:pt>
                <c:pt idx="8">
                  <c:v>8805</c:v>
                </c:pt>
                <c:pt idx="9">
                  <c:v>6068</c:v>
                </c:pt>
                <c:pt idx="10">
                  <c:v>5992</c:v>
                </c:pt>
                <c:pt idx="11">
                  <c:v>6301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80109"/>
        <c:axId val="74865349"/>
      </c:lineChart>
      <c:dateAx>
        <c:axId val="350316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3532087"/>
        <c:crosses val="autoZero"/>
        <c:auto val="1"/>
        <c:lblOffset val="100"/>
        <c:baseTimeUnit val="months"/>
        <c:noMultiLvlLbl val="0"/>
      </c:dateAx>
      <c:valAx>
        <c:axId val="33532087"/>
        <c:scaling>
          <c:orientation val="minMax"/>
          <c:max val="15000"/>
          <c:min val="0"/>
        </c:scaling>
        <c:delete val="1"/>
        <c:axPos val="l"/>
        <c:numFmt formatCode="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503169"/>
        <c:crossBetween val="between"/>
        <c:majorUnit val="1000"/>
      </c:valAx>
      <c:dateAx>
        <c:axId val="158010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4865349"/>
        <c:auto val="1"/>
        <c:lblOffset val="100"/>
        <c:baseTimeUnit val="months"/>
        <c:noMultiLvlLbl val="0"/>
      </c:dateAx>
      <c:valAx>
        <c:axId val="74865349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580109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17617679391296"/>
          <c:y val="0.0796995895399464"/>
          <c:w val="0.25704172809478"/>
          <c:h val="0.1044469182731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181080</xdr:colOff>
      <xdr:row>1</xdr:row>
      <xdr:rowOff>133200</xdr:rowOff>
    </xdr:from>
    <xdr:to>
      <xdr:col>11</xdr:col>
      <xdr:colOff>558360</xdr:colOff>
      <xdr:row>16</xdr:row>
      <xdr:rowOff>131040</xdr:rowOff>
    </xdr:to>
    <xdr:graphicFrame>
      <xdr:nvGraphicFramePr>
        <xdr:cNvPr id="1" name="Gráfico 5"/>
        <xdr:cNvGraphicFramePr/>
      </xdr:nvGraphicFramePr>
      <xdr:xfrm>
        <a:off x="5906160" y="314280"/>
        <a:ext cx="5586840" cy="302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181080</xdr:colOff>
      <xdr:row>1</xdr:row>
      <xdr:rowOff>73080</xdr:rowOff>
    </xdr:from>
    <xdr:to>
      <xdr:col>17</xdr:col>
      <xdr:colOff>9000</xdr:colOff>
      <xdr:row>17</xdr:row>
      <xdr:rowOff>159840</xdr:rowOff>
    </xdr:to>
    <xdr:graphicFrame>
      <xdr:nvGraphicFramePr>
        <xdr:cNvPr id="2" name="Gráfico 1"/>
        <xdr:cNvGraphicFramePr/>
      </xdr:nvGraphicFramePr>
      <xdr:xfrm>
        <a:off x="7190280" y="254160"/>
        <a:ext cx="7653600" cy="324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O7" activeCellId="0" sqref="O7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5" min="5" style="1" width="22.67"/>
  </cols>
  <sheetData>
    <row r="1" customFormat="false" ht="14.25" hidden="false" customHeight="false" outlineLevel="0" collapsed="false">
      <c r="A1" s="2"/>
      <c r="B1" s="2"/>
      <c r="C1" s="2"/>
      <c r="D1" s="2"/>
      <c r="E1" s="2"/>
    </row>
    <row r="4" customFormat="false" ht="27.7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B6" s="6" t="n">
        <v>2017</v>
      </c>
      <c r="C6" s="9" t="n">
        <v>77215.45</v>
      </c>
      <c r="D6" s="10" t="n">
        <v>98153</v>
      </c>
    </row>
    <row r="7" customFormat="false" ht="15" hidden="false" customHeight="false" outlineLevel="0" collapsed="false">
      <c r="B7" s="11" t="n">
        <v>2018</v>
      </c>
      <c r="C7" s="12" t="n">
        <v>109443.87</v>
      </c>
      <c r="D7" s="13" t="n">
        <v>102839</v>
      </c>
    </row>
    <row r="8" customFormat="false" ht="15" hidden="false" customHeight="false" outlineLevel="0" collapsed="false">
      <c r="B8" s="6" t="n">
        <v>2019</v>
      </c>
      <c r="C8" s="9" t="n">
        <f aca="false">'2019'!C18</f>
        <v>107745.95</v>
      </c>
      <c r="D8" s="10" t="n">
        <f aca="false">'2019'!D18</f>
        <v>111678</v>
      </c>
    </row>
    <row r="9" customFormat="false" ht="15" hidden="false" customHeight="false" outlineLevel="0" collapsed="false">
      <c r="B9" s="11" t="n">
        <v>2020</v>
      </c>
      <c r="C9" s="12" t="n">
        <f aca="false">'2020'!C18</f>
        <v>40902.47</v>
      </c>
      <c r="D9" s="13" t="n">
        <f aca="false">'2020'!D18</f>
        <v>41540</v>
      </c>
    </row>
    <row r="10" customFormat="false" ht="15" hidden="false" customHeight="false" outlineLevel="0" collapsed="false">
      <c r="B10" s="6" t="n">
        <v>2021</v>
      </c>
      <c r="C10" s="9" t="n">
        <f aca="false">'2021'!C18</f>
        <v>39371.5</v>
      </c>
      <c r="D10" s="10" t="n">
        <f aca="false">'2021'!D18</f>
        <v>38663</v>
      </c>
    </row>
    <row r="11" customFormat="false" ht="15" hidden="false" customHeight="false" outlineLevel="0" collapsed="false">
      <c r="B11" s="11" t="n">
        <v>2022</v>
      </c>
      <c r="C11" s="12" t="n">
        <f aca="false">'2022'!C18</f>
        <v>61419.63</v>
      </c>
      <c r="D11" s="13" t="n">
        <f aca="false">'2022'!D18</f>
        <v>66801</v>
      </c>
    </row>
    <row r="12" customFormat="false" ht="15" hidden="false" customHeight="false" outlineLevel="0" collapsed="false">
      <c r="B12" s="6" t="n">
        <v>2023</v>
      </c>
      <c r="C12" s="9" t="n">
        <f aca="false">'2023'!C18</f>
        <v>88003.47</v>
      </c>
      <c r="D12" s="14" t="n">
        <f aca="false">'2023'!D18</f>
        <v>87538</v>
      </c>
    </row>
    <row r="13" customFormat="false" ht="15" hidden="false" customHeight="false" outlineLevel="0" collapsed="false">
      <c r="B13" s="11" t="n">
        <v>2024</v>
      </c>
      <c r="C13" s="12" t="n">
        <f aca="false">'2024'!C18</f>
        <v>85364.74</v>
      </c>
      <c r="D13" s="13" t="n">
        <f aca="false">'2024'!D18</f>
        <v>80913</v>
      </c>
    </row>
    <row r="14" customFormat="false" ht="15" hidden="false" customHeight="false" outlineLevel="0" collapsed="false">
      <c r="B14" s="6" t="n">
        <v>2025</v>
      </c>
      <c r="C14" s="9" t="n">
        <f aca="false">'2025'!C18</f>
        <v>95530.03</v>
      </c>
      <c r="D14" s="10" t="n">
        <f aca="false">'2025'!D18</f>
        <v>88265</v>
      </c>
    </row>
    <row r="15" customFormat="false" ht="15" hidden="false" customHeight="false" outlineLevel="0" collapsed="false">
      <c r="B15" s="11"/>
      <c r="C15" s="12"/>
      <c r="D15" s="13"/>
    </row>
    <row r="16" customFormat="false" ht="15" hidden="false" customHeight="false" outlineLevel="0" collapsed="false">
      <c r="B16" s="6"/>
      <c r="C16" s="9"/>
      <c r="D16" s="10"/>
    </row>
    <row r="17" customFormat="false" ht="15" hidden="false" customHeight="false" outlineLevel="0" collapsed="false">
      <c r="B17" s="15"/>
      <c r="C17" s="16"/>
      <c r="D17" s="17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29" t="s">
        <v>1</v>
      </c>
      <c r="C5" s="30" t="s">
        <v>4</v>
      </c>
      <c r="D5" s="31" t="s">
        <v>5</v>
      </c>
    </row>
    <row r="6" customFormat="false" ht="15" hidden="false" customHeight="false" outlineLevel="0" collapsed="false">
      <c r="B6" s="6" t="s">
        <v>6</v>
      </c>
      <c r="C6" s="24" t="n">
        <v>6310.92</v>
      </c>
      <c r="D6" s="10" t="n">
        <v>6423</v>
      </c>
    </row>
    <row r="7" customFormat="false" ht="15" hidden="false" customHeight="false" outlineLevel="0" collapsed="false">
      <c r="B7" s="11" t="s">
        <v>7</v>
      </c>
      <c r="C7" s="22" t="n">
        <v>5143.62</v>
      </c>
      <c r="D7" s="13" t="n">
        <v>5272</v>
      </c>
    </row>
    <row r="8" customFormat="false" ht="15" hidden="false" customHeight="false" outlineLevel="0" collapsed="false">
      <c r="B8" s="6" t="s">
        <v>8</v>
      </c>
      <c r="C8" s="24" t="n">
        <v>10639.57</v>
      </c>
      <c r="D8" s="10" t="n">
        <v>9230</v>
      </c>
    </row>
    <row r="9" customFormat="false" ht="15" hidden="false" customHeight="false" outlineLevel="0" collapsed="false">
      <c r="B9" s="11" t="s">
        <v>9</v>
      </c>
      <c r="C9" s="22" t="n">
        <v>9251.49</v>
      </c>
      <c r="D9" s="13" t="n">
        <v>7512</v>
      </c>
    </row>
    <row r="10" customFormat="false" ht="15" hidden="false" customHeight="false" outlineLevel="0" collapsed="false">
      <c r="B10" s="6" t="s">
        <v>10</v>
      </c>
      <c r="C10" s="24" t="n">
        <v>5608.95</v>
      </c>
      <c r="D10" s="10" t="n">
        <v>5042</v>
      </c>
    </row>
    <row r="11" customFormat="false" ht="15" hidden="false" customHeight="false" outlineLevel="0" collapsed="false">
      <c r="B11" s="11" t="s">
        <v>11</v>
      </c>
      <c r="C11" s="22" t="n">
        <v>7517.03</v>
      </c>
      <c r="D11" s="13" t="n">
        <v>7244</v>
      </c>
    </row>
    <row r="12" customFormat="false" ht="15" hidden="false" customHeight="false" outlineLevel="0" collapsed="false">
      <c r="B12" s="6" t="s">
        <v>12</v>
      </c>
      <c r="C12" s="24" t="n">
        <v>9941.09</v>
      </c>
      <c r="D12" s="10" t="n">
        <v>9471</v>
      </c>
    </row>
    <row r="13" customFormat="false" ht="15" hidden="false" customHeight="false" outlineLevel="0" collapsed="false">
      <c r="B13" s="11" t="s">
        <v>13</v>
      </c>
      <c r="C13" s="22" t="n">
        <v>11308.13</v>
      </c>
      <c r="D13" s="13" t="n">
        <v>10905</v>
      </c>
    </row>
    <row r="14" customFormat="false" ht="15" hidden="false" customHeight="false" outlineLevel="0" collapsed="false">
      <c r="B14" s="6" t="s">
        <v>14</v>
      </c>
      <c r="C14" s="32" t="n">
        <v>9110.83</v>
      </c>
      <c r="D14" s="10" t="n">
        <v>8805</v>
      </c>
    </row>
    <row r="15" customFormat="false" ht="15" hidden="false" customHeight="false" outlineLevel="0" collapsed="false">
      <c r="B15" s="11" t="s">
        <v>15</v>
      </c>
      <c r="C15" s="22" t="n">
        <v>7033.82</v>
      </c>
      <c r="D15" s="13" t="n">
        <v>6068</v>
      </c>
    </row>
    <row r="16" customFormat="false" ht="15" hidden="false" customHeight="false" outlineLevel="0" collapsed="false">
      <c r="B16" s="6" t="s">
        <v>16</v>
      </c>
      <c r="C16" s="24" t="n">
        <v>6781.22</v>
      </c>
      <c r="D16" s="10" t="n">
        <v>5992</v>
      </c>
    </row>
    <row r="17" customFormat="false" ht="15" hidden="false" customHeight="false" outlineLevel="0" collapsed="false">
      <c r="B17" s="11" t="s">
        <v>17</v>
      </c>
      <c r="C17" s="22" t="n">
        <v>6883.36</v>
      </c>
      <c r="D17" s="13" t="n">
        <v>6301</v>
      </c>
    </row>
    <row r="18" customFormat="false" ht="15" hidden="false" customHeight="false" outlineLevel="0" collapsed="false">
      <c r="B18" s="26" t="s">
        <v>18</v>
      </c>
      <c r="C18" s="27" t="n">
        <f aca="false">SUM(C6:C17)</f>
        <v>95530.03</v>
      </c>
      <c r="D18" s="28" t="n">
        <f aca="false">SUM(D6:D17)</f>
        <v>88265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C1" colorId="64" zoomScale="103" zoomScaleNormal="103" zoomScalePageLayoutView="100" workbookViewId="0">
      <selection pane="topLeft" activeCell="C22" activeCellId="0" sqref="C22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19" t="s">
        <v>1</v>
      </c>
      <c r="C5" s="33" t="s">
        <v>4</v>
      </c>
      <c r="D5" s="21" t="s">
        <v>5</v>
      </c>
    </row>
    <row r="6" customFormat="false" ht="15" hidden="false" customHeight="false" outlineLevel="0" collapsed="false">
      <c r="B6" s="34" t="n">
        <v>45658</v>
      </c>
      <c r="C6" s="24" t="n">
        <v>6310.92</v>
      </c>
      <c r="D6" s="10" t="n">
        <v>6423</v>
      </c>
    </row>
    <row r="7" customFormat="false" ht="15" hidden="false" customHeight="false" outlineLevel="0" collapsed="false">
      <c r="B7" s="35" t="n">
        <v>45689</v>
      </c>
      <c r="C7" s="22" t="n">
        <v>5143.62</v>
      </c>
      <c r="D7" s="13" t="n">
        <v>5272</v>
      </c>
    </row>
    <row r="8" customFormat="false" ht="15" hidden="false" customHeight="false" outlineLevel="0" collapsed="false">
      <c r="B8" s="34" t="n">
        <v>45717</v>
      </c>
      <c r="C8" s="24" t="n">
        <v>10639.57</v>
      </c>
      <c r="D8" s="10" t="n">
        <v>9230</v>
      </c>
    </row>
    <row r="9" customFormat="false" ht="15" hidden="false" customHeight="false" outlineLevel="0" collapsed="false">
      <c r="B9" s="35" t="n">
        <v>45748</v>
      </c>
      <c r="C9" s="22" t="n">
        <v>9251.49</v>
      </c>
      <c r="D9" s="13" t="n">
        <v>7512</v>
      </c>
    </row>
    <row r="10" customFormat="false" ht="15" hidden="false" customHeight="false" outlineLevel="0" collapsed="false">
      <c r="B10" s="34" t="n">
        <v>45778</v>
      </c>
      <c r="C10" s="24" t="n">
        <v>5608.95</v>
      </c>
      <c r="D10" s="10" t="n">
        <v>5042</v>
      </c>
    </row>
    <row r="11" customFormat="false" ht="15" hidden="false" customHeight="false" outlineLevel="0" collapsed="false">
      <c r="B11" s="35" t="n">
        <v>45809</v>
      </c>
      <c r="C11" s="22" t="n">
        <v>7517.03</v>
      </c>
      <c r="D11" s="13" t="n">
        <v>7244</v>
      </c>
    </row>
    <row r="12" customFormat="false" ht="15" hidden="false" customHeight="false" outlineLevel="0" collapsed="false">
      <c r="B12" s="34" t="n">
        <v>45839</v>
      </c>
      <c r="C12" s="24" t="n">
        <v>9941.09</v>
      </c>
      <c r="D12" s="10" t="n">
        <v>9471</v>
      </c>
    </row>
    <row r="13" customFormat="false" ht="15" hidden="false" customHeight="false" outlineLevel="0" collapsed="false">
      <c r="B13" s="35" t="n">
        <v>45870</v>
      </c>
      <c r="C13" s="22" t="n">
        <v>11308.13</v>
      </c>
      <c r="D13" s="13" t="n">
        <v>10905</v>
      </c>
    </row>
    <row r="14" customFormat="false" ht="15" hidden="false" customHeight="false" outlineLevel="0" collapsed="false">
      <c r="B14" s="34" t="n">
        <v>45901</v>
      </c>
      <c r="C14" s="32" t="n">
        <v>9110.83</v>
      </c>
      <c r="D14" s="10" t="n">
        <v>8805</v>
      </c>
    </row>
    <row r="15" customFormat="false" ht="15" hidden="false" customHeight="false" outlineLevel="0" collapsed="false">
      <c r="B15" s="35" t="n">
        <v>45931</v>
      </c>
      <c r="C15" s="22" t="n">
        <v>7033.82</v>
      </c>
      <c r="D15" s="13" t="n">
        <v>6068</v>
      </c>
    </row>
    <row r="16" customFormat="false" ht="15" hidden="false" customHeight="false" outlineLevel="0" collapsed="false">
      <c r="B16" s="34" t="n">
        <v>45962</v>
      </c>
      <c r="C16" s="24" t="n">
        <v>6781.22</v>
      </c>
      <c r="D16" s="10" t="n">
        <v>5992</v>
      </c>
    </row>
    <row r="17" customFormat="false" ht="15" hidden="false" customHeight="false" outlineLevel="0" collapsed="false">
      <c r="B17" s="35" t="n">
        <v>45992</v>
      </c>
      <c r="C17" s="22" t="n">
        <v>6883.36</v>
      </c>
      <c r="D17" s="13" t="n">
        <v>6301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19" t="s">
        <v>1</v>
      </c>
      <c r="C5" s="20" t="s">
        <v>4</v>
      </c>
      <c r="D5" s="21" t="s">
        <v>5</v>
      </c>
    </row>
    <row r="6" customFormat="false" ht="15" hidden="false" customHeight="false" outlineLevel="0" collapsed="false">
      <c r="B6" s="11" t="s">
        <v>6</v>
      </c>
      <c r="C6" s="22"/>
      <c r="D6" s="23"/>
    </row>
    <row r="7" customFormat="false" ht="15" hidden="false" customHeight="false" outlineLevel="0" collapsed="false">
      <c r="B7" s="6" t="s">
        <v>7</v>
      </c>
      <c r="C7" s="24" t="n">
        <v>4574.87</v>
      </c>
      <c r="D7" s="25" t="n">
        <v>6734</v>
      </c>
    </row>
    <row r="8" customFormat="false" ht="15" hidden="false" customHeight="false" outlineLevel="0" collapsed="false">
      <c r="B8" s="11" t="s">
        <v>8</v>
      </c>
      <c r="C8" s="22" t="n">
        <v>5658.72</v>
      </c>
      <c r="D8" s="23" t="n">
        <v>7479</v>
      </c>
    </row>
    <row r="9" customFormat="false" ht="15" hidden="false" customHeight="false" outlineLevel="0" collapsed="false">
      <c r="B9" s="6" t="s">
        <v>9</v>
      </c>
      <c r="C9" s="24" t="n">
        <v>5547.41</v>
      </c>
      <c r="D9" s="25" t="n">
        <v>7289</v>
      </c>
    </row>
    <row r="10" customFormat="false" ht="15" hidden="false" customHeight="false" outlineLevel="0" collapsed="false">
      <c r="B10" s="11" t="s">
        <v>10</v>
      </c>
      <c r="C10" s="22" t="n">
        <v>7210.14</v>
      </c>
      <c r="D10" s="23" t="n">
        <v>8448</v>
      </c>
    </row>
    <row r="11" customFormat="false" ht="15" hidden="false" customHeight="false" outlineLevel="0" collapsed="false">
      <c r="B11" s="6" t="s">
        <v>11</v>
      </c>
      <c r="C11" s="24" t="n">
        <v>8509.67</v>
      </c>
      <c r="D11" s="25" t="n">
        <v>11054</v>
      </c>
    </row>
    <row r="12" customFormat="false" ht="15" hidden="false" customHeight="false" outlineLevel="0" collapsed="false">
      <c r="B12" s="11" t="s">
        <v>12</v>
      </c>
      <c r="C12" s="22" t="n">
        <v>8411.32</v>
      </c>
      <c r="D12" s="23" t="n">
        <v>11177</v>
      </c>
    </row>
    <row r="13" customFormat="false" ht="15" hidden="false" customHeight="false" outlineLevel="0" collapsed="false">
      <c r="B13" s="6" t="s">
        <v>13</v>
      </c>
      <c r="C13" s="24" t="n">
        <v>8759.23</v>
      </c>
      <c r="D13" s="25" t="n">
        <v>10579</v>
      </c>
    </row>
    <row r="14" customFormat="false" ht="15" hidden="false" customHeight="false" outlineLevel="0" collapsed="false">
      <c r="B14" s="11" t="s">
        <v>14</v>
      </c>
      <c r="C14" s="22" t="n">
        <v>6588.66</v>
      </c>
      <c r="D14" s="23" t="n">
        <v>8338</v>
      </c>
    </row>
    <row r="15" customFormat="false" ht="15" hidden="false" customHeight="false" outlineLevel="0" collapsed="false">
      <c r="B15" s="6" t="s">
        <v>15</v>
      </c>
      <c r="C15" s="24" t="n">
        <v>7619.13</v>
      </c>
      <c r="D15" s="25" t="n">
        <v>9398</v>
      </c>
    </row>
    <row r="16" customFormat="false" ht="15" hidden="false" customHeight="false" outlineLevel="0" collapsed="false">
      <c r="B16" s="11" t="s">
        <v>16</v>
      </c>
      <c r="C16" s="22" t="n">
        <v>7102.11</v>
      </c>
      <c r="D16" s="23" t="n">
        <v>9000</v>
      </c>
    </row>
    <row r="17" customFormat="false" ht="15" hidden="false" customHeight="false" outlineLevel="0" collapsed="false">
      <c r="B17" s="6" t="s">
        <v>17</v>
      </c>
      <c r="C17" s="24" t="n">
        <v>7234.19</v>
      </c>
      <c r="D17" s="25" t="n">
        <v>8657</v>
      </c>
    </row>
    <row r="18" customFormat="false" ht="15" hidden="false" customHeight="false" outlineLevel="0" collapsed="false">
      <c r="B18" s="26" t="s">
        <v>18</v>
      </c>
      <c r="C18" s="27" t="n">
        <f aca="false">SUM(C7:C17)</f>
        <v>77215.45</v>
      </c>
      <c r="D18" s="28" t="n">
        <f aca="false">SUM(D7:D17)</f>
        <v>98153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29" t="s">
        <v>1</v>
      </c>
      <c r="C5" s="30" t="s">
        <v>4</v>
      </c>
      <c r="D5" s="31" t="s">
        <v>5</v>
      </c>
    </row>
    <row r="6" customFormat="false" ht="15" hidden="false" customHeight="false" outlineLevel="0" collapsed="false">
      <c r="B6" s="6" t="s">
        <v>6</v>
      </c>
      <c r="C6" s="24" t="n">
        <v>4992.45</v>
      </c>
      <c r="D6" s="10" t="n">
        <v>4153</v>
      </c>
    </row>
    <row r="7" customFormat="false" ht="15" hidden="false" customHeight="false" outlineLevel="0" collapsed="false">
      <c r="B7" s="11" t="s">
        <v>7</v>
      </c>
      <c r="C7" s="22" t="n">
        <v>6187.83</v>
      </c>
      <c r="D7" s="13" t="n">
        <v>5134</v>
      </c>
    </row>
    <row r="8" customFormat="false" ht="15" hidden="false" customHeight="false" outlineLevel="0" collapsed="false">
      <c r="B8" s="6" t="s">
        <v>8</v>
      </c>
      <c r="C8" s="24" t="n">
        <v>7461.67</v>
      </c>
      <c r="D8" s="10" t="n">
        <v>6760</v>
      </c>
    </row>
    <row r="9" customFormat="false" ht="15" hidden="false" customHeight="false" outlineLevel="0" collapsed="false">
      <c r="B9" s="11" t="s">
        <v>9</v>
      </c>
      <c r="C9" s="22" t="n">
        <v>10466.31</v>
      </c>
      <c r="D9" s="13" t="n">
        <v>10492</v>
      </c>
    </row>
    <row r="10" customFormat="false" ht="15" hidden="false" customHeight="false" outlineLevel="0" collapsed="false">
      <c r="B10" s="6" t="s">
        <v>10</v>
      </c>
      <c r="C10" s="24" t="n">
        <v>9437.32</v>
      </c>
      <c r="D10" s="10" t="n">
        <v>9599</v>
      </c>
    </row>
    <row r="11" customFormat="false" ht="15" hidden="false" customHeight="false" outlineLevel="0" collapsed="false">
      <c r="B11" s="11" t="s">
        <v>11</v>
      </c>
      <c r="C11" s="22" t="n">
        <v>10745.14</v>
      </c>
      <c r="D11" s="13" t="n">
        <v>9832</v>
      </c>
    </row>
    <row r="12" customFormat="false" ht="15" hidden="false" customHeight="false" outlineLevel="0" collapsed="false">
      <c r="B12" s="6" t="s">
        <v>12</v>
      </c>
      <c r="C12" s="24" t="n">
        <v>11255.33</v>
      </c>
      <c r="D12" s="10" t="n">
        <v>10743</v>
      </c>
    </row>
    <row r="13" customFormat="false" ht="15" hidden="false" customHeight="false" outlineLevel="0" collapsed="false">
      <c r="B13" s="11" t="s">
        <v>13</v>
      </c>
      <c r="C13" s="22" t="n">
        <v>10538.38</v>
      </c>
      <c r="D13" s="13" t="n">
        <v>10103</v>
      </c>
    </row>
    <row r="14" customFormat="false" ht="15" hidden="false" customHeight="false" outlineLevel="0" collapsed="false">
      <c r="B14" s="6" t="s">
        <v>14</v>
      </c>
      <c r="C14" s="24" t="n">
        <v>10412.83</v>
      </c>
      <c r="D14" s="10" t="n">
        <v>9392</v>
      </c>
    </row>
    <row r="15" customFormat="false" ht="15" hidden="false" customHeight="false" outlineLevel="0" collapsed="false">
      <c r="B15" s="11" t="s">
        <v>15</v>
      </c>
      <c r="C15" s="22" t="n">
        <v>9615.95</v>
      </c>
      <c r="D15" s="13" t="n">
        <v>8631</v>
      </c>
    </row>
    <row r="16" customFormat="false" ht="15" hidden="false" customHeight="false" outlineLevel="0" collapsed="false">
      <c r="B16" s="6" t="s">
        <v>16</v>
      </c>
      <c r="C16" s="24" t="n">
        <v>9786.39</v>
      </c>
      <c r="D16" s="10" t="n">
        <v>9555</v>
      </c>
    </row>
    <row r="17" customFormat="false" ht="15" hidden="false" customHeight="false" outlineLevel="0" collapsed="false">
      <c r="B17" s="11" t="s">
        <v>17</v>
      </c>
      <c r="C17" s="22" t="n">
        <v>8544.27</v>
      </c>
      <c r="D17" s="13" t="n">
        <v>8445</v>
      </c>
    </row>
    <row r="18" customFormat="false" ht="15" hidden="false" customHeight="false" outlineLevel="0" collapsed="false">
      <c r="B18" s="26" t="s">
        <v>18</v>
      </c>
      <c r="C18" s="27" t="n">
        <f aca="false">SUM(C6:C17)</f>
        <v>109443.87</v>
      </c>
      <c r="D18" s="28" t="n">
        <f aca="false">SUM(D6:D17)</f>
        <v>102839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29" t="s">
        <v>1</v>
      </c>
      <c r="C5" s="30" t="s">
        <v>4</v>
      </c>
      <c r="D5" s="31" t="s">
        <v>5</v>
      </c>
    </row>
    <row r="6" customFormat="false" ht="15" hidden="false" customHeight="false" outlineLevel="0" collapsed="false">
      <c r="B6" s="6" t="s">
        <v>6</v>
      </c>
      <c r="C6" s="24" t="n">
        <v>6290.69</v>
      </c>
      <c r="D6" s="10" t="n">
        <f aca="false">393+5755</f>
        <v>6148</v>
      </c>
    </row>
    <row r="7" customFormat="false" ht="15" hidden="false" customHeight="false" outlineLevel="0" collapsed="false">
      <c r="B7" s="11" t="s">
        <v>7</v>
      </c>
      <c r="C7" s="22" t="n">
        <v>8268.57</v>
      </c>
      <c r="D7" s="13" t="n">
        <f aca="false">562+8519</f>
        <v>9081</v>
      </c>
    </row>
    <row r="8" customFormat="false" ht="15" hidden="false" customHeight="false" outlineLevel="0" collapsed="false">
      <c r="B8" s="6" t="s">
        <v>8</v>
      </c>
      <c r="C8" s="24" t="n">
        <v>7795.01</v>
      </c>
      <c r="D8" s="10" t="n">
        <f aca="false">1165+7124</f>
        <v>8289</v>
      </c>
    </row>
    <row r="9" customFormat="false" ht="15" hidden="false" customHeight="false" outlineLevel="0" collapsed="false">
      <c r="B9" s="11" t="s">
        <v>9</v>
      </c>
      <c r="C9" s="22" t="n">
        <v>10100.87</v>
      </c>
      <c r="D9" s="13" t="n">
        <f aca="false">1747+8244</f>
        <v>9991</v>
      </c>
    </row>
    <row r="10" customFormat="false" ht="15" hidden="false" customHeight="false" outlineLevel="0" collapsed="false">
      <c r="B10" s="6" t="s">
        <v>10</v>
      </c>
      <c r="C10" s="24" t="n">
        <v>9885.96</v>
      </c>
      <c r="D10" s="10" t="n">
        <f aca="false">1727+8554</f>
        <v>10281</v>
      </c>
    </row>
    <row r="11" customFormat="false" ht="15" hidden="false" customHeight="false" outlineLevel="0" collapsed="false">
      <c r="B11" s="11" t="s">
        <v>11</v>
      </c>
      <c r="C11" s="22" t="n">
        <v>9337.8</v>
      </c>
      <c r="D11" s="13" t="n">
        <f aca="false">1627+8694</f>
        <v>10321</v>
      </c>
    </row>
    <row r="12" customFormat="false" ht="15" hidden="false" customHeight="false" outlineLevel="0" collapsed="false">
      <c r="B12" s="6" t="s">
        <v>12</v>
      </c>
      <c r="C12" s="24" t="n">
        <v>12159.84</v>
      </c>
      <c r="D12" s="10" t="n">
        <f aca="false">1824+10024</f>
        <v>11848</v>
      </c>
    </row>
    <row r="13" customFormat="false" ht="15" hidden="false" customHeight="false" outlineLevel="0" collapsed="false">
      <c r="B13" s="11" t="s">
        <v>13</v>
      </c>
      <c r="C13" s="22" t="n">
        <v>10283.78</v>
      </c>
      <c r="D13" s="13" t="n">
        <f aca="false">1490+9263</f>
        <v>10753</v>
      </c>
    </row>
    <row r="14" customFormat="false" ht="15" hidden="false" customHeight="false" outlineLevel="0" collapsed="false">
      <c r="B14" s="6" t="s">
        <v>14</v>
      </c>
      <c r="C14" s="24" t="n">
        <v>10292.02</v>
      </c>
      <c r="D14" s="10" t="n">
        <f aca="false">1655+9345</f>
        <v>11000</v>
      </c>
    </row>
    <row r="15" customFormat="false" ht="15" hidden="false" customHeight="false" outlineLevel="0" collapsed="false">
      <c r="B15" s="11" t="s">
        <v>15</v>
      </c>
      <c r="C15" s="22" t="n">
        <v>7920.68</v>
      </c>
      <c r="D15" s="13" t="n">
        <f aca="false">1469+6463</f>
        <v>7932</v>
      </c>
    </row>
    <row r="16" customFormat="false" ht="15" hidden="false" customHeight="false" outlineLevel="0" collapsed="false">
      <c r="B16" s="6" t="s">
        <v>16</v>
      </c>
      <c r="C16" s="24" t="n">
        <v>8207.96</v>
      </c>
      <c r="D16" s="10" t="n">
        <f aca="false">1438+6925</f>
        <v>8363</v>
      </c>
    </row>
    <row r="17" customFormat="false" ht="15" hidden="false" customHeight="false" outlineLevel="0" collapsed="false">
      <c r="B17" s="11" t="s">
        <v>17</v>
      </c>
      <c r="C17" s="22" t="n">
        <v>7202.77</v>
      </c>
      <c r="D17" s="13" t="n">
        <f aca="false">1240+6431</f>
        <v>7671</v>
      </c>
    </row>
    <row r="18" customFormat="false" ht="15" hidden="false" customHeight="false" outlineLevel="0" collapsed="false">
      <c r="B18" s="26" t="s">
        <v>18</v>
      </c>
      <c r="C18" s="27" t="n">
        <f aca="false">SUM(C6:C17)</f>
        <v>107745.95</v>
      </c>
      <c r="D18" s="28" t="n">
        <f aca="false">SUM(D6:D17)</f>
        <v>111678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29" t="s">
        <v>1</v>
      </c>
      <c r="C5" s="30" t="s">
        <v>4</v>
      </c>
      <c r="D5" s="31" t="s">
        <v>5</v>
      </c>
    </row>
    <row r="6" customFormat="false" ht="15" hidden="false" customHeight="false" outlineLevel="0" collapsed="false">
      <c r="B6" s="6" t="s">
        <v>6</v>
      </c>
      <c r="C6" s="24" t="n">
        <v>3812.03</v>
      </c>
      <c r="D6" s="10" t="n">
        <f aca="false">279+3975</f>
        <v>4254</v>
      </c>
    </row>
    <row r="7" customFormat="false" ht="15" hidden="false" customHeight="false" outlineLevel="0" collapsed="false">
      <c r="B7" s="11" t="s">
        <v>7</v>
      </c>
      <c r="C7" s="22" t="n">
        <v>4634.3</v>
      </c>
      <c r="D7" s="13" t="n">
        <f aca="false">351+5452</f>
        <v>5803</v>
      </c>
    </row>
    <row r="8" customFormat="false" ht="15" hidden="false" customHeight="false" outlineLevel="0" collapsed="false">
      <c r="B8" s="6" t="s">
        <v>8</v>
      </c>
      <c r="C8" s="24" t="n">
        <v>5583.35</v>
      </c>
      <c r="D8" s="10" t="n">
        <f aca="false">668+5310</f>
        <v>5978</v>
      </c>
    </row>
    <row r="9" customFormat="false" ht="15" hidden="false" customHeight="false" outlineLevel="0" collapsed="false">
      <c r="B9" s="11" t="s">
        <v>9</v>
      </c>
      <c r="C9" s="22" t="n">
        <v>3439.38</v>
      </c>
      <c r="D9" s="13" t="n">
        <f aca="false">356+2841</f>
        <v>3197</v>
      </c>
    </row>
    <row r="10" customFormat="false" ht="15" hidden="false" customHeight="false" outlineLevel="0" collapsed="false">
      <c r="B10" s="6" t="s">
        <v>10</v>
      </c>
      <c r="C10" s="24" t="n">
        <v>3270.16</v>
      </c>
      <c r="D10" s="10" t="n">
        <f aca="false">340+2814</f>
        <v>3154</v>
      </c>
    </row>
    <row r="11" customFormat="false" ht="15" hidden="false" customHeight="false" outlineLevel="0" collapsed="false">
      <c r="B11" s="11" t="s">
        <v>11</v>
      </c>
      <c r="C11" s="22" t="n">
        <v>3080.51</v>
      </c>
      <c r="D11" s="13" t="n">
        <f aca="false">314+2762</f>
        <v>3076</v>
      </c>
    </row>
    <row r="12" customFormat="false" ht="15" hidden="false" customHeight="false" outlineLevel="0" collapsed="false">
      <c r="B12" s="6" t="s">
        <v>12</v>
      </c>
      <c r="C12" s="24" t="n">
        <v>3233.35</v>
      </c>
      <c r="D12" s="10" t="n">
        <f aca="false">2915+354</f>
        <v>3269</v>
      </c>
    </row>
    <row r="13" customFormat="false" ht="15" hidden="false" customHeight="false" outlineLevel="0" collapsed="false">
      <c r="B13" s="11" t="s">
        <v>13</v>
      </c>
      <c r="C13" s="22" t="n">
        <v>3304.27</v>
      </c>
      <c r="D13" s="13" t="n">
        <f aca="false">2916+370</f>
        <v>3286</v>
      </c>
    </row>
    <row r="14" customFormat="false" ht="15" hidden="false" customHeight="false" outlineLevel="0" collapsed="false">
      <c r="B14" s="6" t="s">
        <v>14</v>
      </c>
      <c r="C14" s="32" t="n">
        <v>2978.17</v>
      </c>
      <c r="D14" s="10" t="n">
        <f aca="false">2548+300</f>
        <v>2848</v>
      </c>
    </row>
    <row r="15" customFormat="false" ht="15" hidden="false" customHeight="false" outlineLevel="0" collapsed="false">
      <c r="B15" s="11" t="s">
        <v>15</v>
      </c>
      <c r="C15" s="22" t="n">
        <v>2766.4</v>
      </c>
      <c r="D15" s="13" t="n">
        <f aca="false">2474+305</f>
        <v>2779</v>
      </c>
    </row>
    <row r="16" customFormat="false" ht="15" hidden="false" customHeight="false" outlineLevel="0" collapsed="false">
      <c r="B16" s="6" t="s">
        <v>16</v>
      </c>
      <c r="C16" s="24" t="n">
        <v>1857.63</v>
      </c>
      <c r="D16" s="10" t="n">
        <f aca="false">1131+123</f>
        <v>1254</v>
      </c>
    </row>
    <row r="17" customFormat="false" ht="15" hidden="false" customHeight="false" outlineLevel="0" collapsed="false">
      <c r="B17" s="11" t="s">
        <v>17</v>
      </c>
      <c r="C17" s="22" t="n">
        <v>2942.92</v>
      </c>
      <c r="D17" s="13" t="n">
        <f aca="false">2418+224</f>
        <v>2642</v>
      </c>
    </row>
    <row r="18" customFormat="false" ht="15" hidden="false" customHeight="false" outlineLevel="0" collapsed="false">
      <c r="B18" s="26" t="s">
        <v>18</v>
      </c>
      <c r="C18" s="27" t="n">
        <f aca="false">SUM(C6:C17)</f>
        <v>40902.47</v>
      </c>
      <c r="D18" s="28" t="n">
        <f aca="false">SUM(D6:D17)</f>
        <v>41540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29" t="s">
        <v>1</v>
      </c>
      <c r="C5" s="30" t="s">
        <v>4</v>
      </c>
      <c r="D5" s="31" t="s">
        <v>5</v>
      </c>
    </row>
    <row r="6" customFormat="false" ht="15" hidden="false" customHeight="false" outlineLevel="0" collapsed="false">
      <c r="B6" s="6" t="s">
        <v>6</v>
      </c>
      <c r="C6" s="24" t="n">
        <v>3314.97</v>
      </c>
      <c r="D6" s="10" t="n">
        <f aca="false">2286+208</f>
        <v>2494</v>
      </c>
    </row>
    <row r="7" customFormat="false" ht="15" hidden="false" customHeight="false" outlineLevel="0" collapsed="false">
      <c r="B7" s="11" t="s">
        <v>7</v>
      </c>
      <c r="C7" s="22" t="n">
        <v>2670.51</v>
      </c>
      <c r="D7" s="13" t="n">
        <f aca="false">3263+242</f>
        <v>3505</v>
      </c>
    </row>
    <row r="8" customFormat="false" ht="15" hidden="false" customHeight="false" outlineLevel="0" collapsed="false">
      <c r="B8" s="6" t="s">
        <v>8</v>
      </c>
      <c r="C8" s="24" t="n">
        <v>3012.99</v>
      </c>
      <c r="D8" s="10" t="n">
        <f aca="false">2737+241</f>
        <v>2978</v>
      </c>
    </row>
    <row r="9" customFormat="false" ht="15" hidden="false" customHeight="false" outlineLevel="0" collapsed="false">
      <c r="B9" s="11" t="s">
        <v>9</v>
      </c>
      <c r="C9" s="22" t="n">
        <v>3145.4</v>
      </c>
      <c r="D9" s="13" t="n">
        <f aca="false">2999+311</f>
        <v>3310</v>
      </c>
    </row>
    <row r="10" customFormat="false" ht="15" hidden="false" customHeight="false" outlineLevel="0" collapsed="false">
      <c r="B10" s="6" t="s">
        <v>10</v>
      </c>
      <c r="C10" s="24" t="n">
        <v>2905.91</v>
      </c>
      <c r="D10" s="10" t="n">
        <f aca="false">2816+281</f>
        <v>3097</v>
      </c>
    </row>
    <row r="11" customFormat="false" ht="15" hidden="false" customHeight="false" outlineLevel="0" collapsed="false">
      <c r="B11" s="11" t="s">
        <v>11</v>
      </c>
      <c r="C11" s="22" t="n">
        <v>3001.14</v>
      </c>
      <c r="D11" s="13" t="n">
        <f aca="false">2939+303</f>
        <v>3242</v>
      </c>
    </row>
    <row r="12" customFormat="false" ht="15" hidden="false" customHeight="false" outlineLevel="0" collapsed="false">
      <c r="B12" s="6" t="s">
        <v>12</v>
      </c>
      <c r="C12" s="24" t="n">
        <v>2963.5</v>
      </c>
      <c r="D12" s="10" t="n">
        <f aca="false">2770+307</f>
        <v>3077</v>
      </c>
    </row>
    <row r="13" customFormat="false" ht="15" hidden="false" customHeight="false" outlineLevel="0" collapsed="false">
      <c r="B13" s="11" t="s">
        <v>13</v>
      </c>
      <c r="C13" s="22" t="n">
        <v>3628.98</v>
      </c>
      <c r="D13" s="13" t="n">
        <f aca="false">3274+347</f>
        <v>3621</v>
      </c>
    </row>
    <row r="14" customFormat="false" ht="15" hidden="false" customHeight="false" outlineLevel="0" collapsed="false">
      <c r="B14" s="6" t="s">
        <v>14</v>
      </c>
      <c r="C14" s="32" t="n">
        <v>3760.2</v>
      </c>
      <c r="D14" s="10" t="n">
        <f aca="false">3444+321</f>
        <v>3765</v>
      </c>
    </row>
    <row r="15" customFormat="false" ht="15" hidden="false" customHeight="false" outlineLevel="0" collapsed="false">
      <c r="B15" s="11" t="s">
        <v>15</v>
      </c>
      <c r="C15" s="22" t="n">
        <v>3174.78</v>
      </c>
      <c r="D15" s="13" t="n">
        <f aca="false">2650+249</f>
        <v>2899</v>
      </c>
    </row>
    <row r="16" customFormat="false" ht="15" hidden="false" customHeight="false" outlineLevel="0" collapsed="false">
      <c r="B16" s="6" t="s">
        <v>16</v>
      </c>
      <c r="C16" s="24" t="n">
        <v>3755.38</v>
      </c>
      <c r="D16" s="10" t="n">
        <f aca="false">2861+423</f>
        <v>3284</v>
      </c>
    </row>
    <row r="17" customFormat="false" ht="15" hidden="false" customHeight="false" outlineLevel="0" collapsed="false">
      <c r="B17" s="11" t="s">
        <v>17</v>
      </c>
      <c r="C17" s="22" t="n">
        <v>4037.74</v>
      </c>
      <c r="D17" s="13" t="n">
        <f aca="false">2991+400</f>
        <v>3391</v>
      </c>
    </row>
    <row r="18" customFormat="false" ht="15" hidden="false" customHeight="false" outlineLevel="0" collapsed="false">
      <c r="B18" s="26" t="s">
        <v>18</v>
      </c>
      <c r="C18" s="27" t="n">
        <f aca="false">SUM(C6:C17)</f>
        <v>39371.5</v>
      </c>
      <c r="D18" s="28" t="n">
        <f aca="false">SUM(D6:D17)</f>
        <v>38663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29" t="s">
        <v>1</v>
      </c>
      <c r="C5" s="30" t="s">
        <v>4</v>
      </c>
      <c r="D5" s="31" t="s">
        <v>5</v>
      </c>
    </row>
    <row r="6" customFormat="false" ht="15" hidden="false" customHeight="false" outlineLevel="0" collapsed="false">
      <c r="B6" s="6" t="s">
        <v>6</v>
      </c>
      <c r="C6" s="24" t="n">
        <v>3340</v>
      </c>
      <c r="D6" s="10" t="n">
        <f aca="false">2414+230</f>
        <v>2644</v>
      </c>
    </row>
    <row r="7" customFormat="false" ht="15" hidden="false" customHeight="false" outlineLevel="0" collapsed="false">
      <c r="B7" s="11" t="s">
        <v>7</v>
      </c>
      <c r="C7" s="22" t="n">
        <v>3424.3</v>
      </c>
      <c r="D7" s="13" t="n">
        <f aca="false">3007+194</f>
        <v>3201</v>
      </c>
    </row>
    <row r="8" customFormat="false" ht="15" hidden="false" customHeight="false" outlineLevel="0" collapsed="false">
      <c r="B8" s="6" t="s">
        <v>8</v>
      </c>
      <c r="C8" s="24" t="n">
        <v>3105.17</v>
      </c>
      <c r="D8" s="10" t="n">
        <f aca="false">2338+192</f>
        <v>2530</v>
      </c>
    </row>
    <row r="9" customFormat="false" ht="15" hidden="false" customHeight="false" outlineLevel="0" collapsed="false">
      <c r="B9" s="11" t="s">
        <v>9</v>
      </c>
      <c r="C9" s="22" t="n">
        <v>4658.92</v>
      </c>
      <c r="D9" s="13" t="n">
        <f aca="false">3625+438</f>
        <v>4063</v>
      </c>
    </row>
    <row r="10" customFormat="false" ht="15" hidden="false" customHeight="false" outlineLevel="0" collapsed="false">
      <c r="B10" s="6" t="s">
        <v>10</v>
      </c>
      <c r="C10" s="24" t="n">
        <v>4024.46</v>
      </c>
      <c r="D10" s="10" t="n">
        <f aca="false">441+3276</f>
        <v>3717</v>
      </c>
    </row>
    <row r="11" customFormat="false" ht="15" hidden="false" customHeight="false" outlineLevel="0" collapsed="false">
      <c r="B11" s="11" t="s">
        <v>11</v>
      </c>
      <c r="C11" s="22" t="n">
        <v>5157.21</v>
      </c>
      <c r="D11" s="13" t="n">
        <f aca="false">749+4559</f>
        <v>5308</v>
      </c>
    </row>
    <row r="12" customFormat="false" ht="15" hidden="false" customHeight="false" outlineLevel="0" collapsed="false">
      <c r="B12" s="6" t="s">
        <v>12</v>
      </c>
      <c r="C12" s="24" t="n">
        <v>6380.88</v>
      </c>
      <c r="D12" s="10" t="n">
        <f aca="false">7156+671</f>
        <v>7827</v>
      </c>
    </row>
    <row r="13" customFormat="false" ht="15" hidden="false" customHeight="false" outlineLevel="0" collapsed="false">
      <c r="B13" s="11" t="s">
        <v>13</v>
      </c>
      <c r="C13" s="22" t="n">
        <v>5387.05</v>
      </c>
      <c r="D13" s="13" t="n">
        <f aca="false">399+6543</f>
        <v>6942</v>
      </c>
    </row>
    <row r="14" customFormat="false" ht="15" hidden="false" customHeight="false" outlineLevel="0" collapsed="false">
      <c r="B14" s="6" t="s">
        <v>14</v>
      </c>
      <c r="C14" s="32" t="n">
        <v>8365.02</v>
      </c>
      <c r="D14" s="10" t="n">
        <f aca="false">1442+8131</f>
        <v>9573</v>
      </c>
    </row>
    <row r="15" customFormat="false" ht="15" hidden="false" customHeight="false" outlineLevel="0" collapsed="false">
      <c r="B15" s="11" t="s">
        <v>15</v>
      </c>
      <c r="C15" s="22" t="n">
        <v>5727.88</v>
      </c>
      <c r="D15" s="13" t="n">
        <f aca="false">1106+6105</f>
        <v>7211</v>
      </c>
    </row>
    <row r="16" customFormat="false" ht="15" hidden="false" customHeight="false" outlineLevel="0" collapsed="false">
      <c r="B16" s="6" t="s">
        <v>16</v>
      </c>
      <c r="C16" s="24" t="n">
        <v>5314.1</v>
      </c>
      <c r="D16" s="10" t="n">
        <f aca="false">990+5512</f>
        <v>6502</v>
      </c>
    </row>
    <row r="17" customFormat="false" ht="15" hidden="false" customHeight="false" outlineLevel="0" collapsed="false">
      <c r="B17" s="11" t="s">
        <v>17</v>
      </c>
      <c r="C17" s="22" t="n">
        <v>6534.64</v>
      </c>
      <c r="D17" s="13" t="n">
        <f aca="false">1107+6176</f>
        <v>7283</v>
      </c>
    </row>
    <row r="18" customFormat="false" ht="15" hidden="false" customHeight="false" outlineLevel="0" collapsed="false">
      <c r="B18" s="26" t="s">
        <v>18</v>
      </c>
      <c r="C18" s="27" t="n">
        <f aca="false">SUM(C6:C17)</f>
        <v>61419.63</v>
      </c>
      <c r="D18" s="28" t="n">
        <f aca="false">SUM(D6:D17)</f>
        <v>66801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29" t="s">
        <v>1</v>
      </c>
      <c r="C5" s="30" t="s">
        <v>4</v>
      </c>
      <c r="D5" s="31" t="s">
        <v>5</v>
      </c>
    </row>
    <row r="6" customFormat="false" ht="15" hidden="false" customHeight="false" outlineLevel="0" collapsed="false">
      <c r="B6" s="6" t="s">
        <v>6</v>
      </c>
      <c r="C6" s="24" t="n">
        <v>4107.19</v>
      </c>
      <c r="D6" s="10" t="n">
        <f aca="false">456+4281</f>
        <v>4737</v>
      </c>
    </row>
    <row r="7" customFormat="false" ht="15" hidden="false" customHeight="false" outlineLevel="0" collapsed="false">
      <c r="B7" s="11" t="s">
        <v>7</v>
      </c>
      <c r="C7" s="22" t="n">
        <v>5325.34</v>
      </c>
      <c r="D7" s="13" t="n">
        <f aca="false">470+5834</f>
        <v>6304</v>
      </c>
    </row>
    <row r="8" customFormat="false" ht="15" hidden="false" customHeight="false" outlineLevel="0" collapsed="false">
      <c r="B8" s="6" t="s">
        <v>8</v>
      </c>
      <c r="C8" s="24" t="n">
        <v>9291.9</v>
      </c>
      <c r="D8" s="10" t="n">
        <f aca="false">1279+6855</f>
        <v>8134</v>
      </c>
    </row>
    <row r="9" customFormat="false" ht="15" hidden="false" customHeight="false" outlineLevel="0" collapsed="false">
      <c r="B9" s="11" t="s">
        <v>9</v>
      </c>
      <c r="C9" s="22" t="n">
        <v>12227.78</v>
      </c>
      <c r="D9" s="13" t="n">
        <f aca="false">1930+9503</f>
        <v>11433</v>
      </c>
    </row>
    <row r="10" customFormat="false" ht="15" hidden="false" customHeight="false" outlineLevel="0" collapsed="false">
      <c r="B10" s="6" t="s">
        <v>10</v>
      </c>
      <c r="C10" s="24" t="n">
        <v>6706.45</v>
      </c>
      <c r="D10" s="10" t="n">
        <f aca="false">1201+5763</f>
        <v>6964</v>
      </c>
    </row>
    <row r="11" customFormat="false" ht="15" hidden="false" customHeight="false" outlineLevel="0" collapsed="false">
      <c r="B11" s="11" t="s">
        <v>11</v>
      </c>
      <c r="C11" s="22" t="n">
        <v>6182.69</v>
      </c>
      <c r="D11" s="13" t="n">
        <f aca="false">1136+5606</f>
        <v>6742</v>
      </c>
    </row>
    <row r="12" customFormat="false" ht="15" hidden="false" customHeight="false" outlineLevel="0" collapsed="false">
      <c r="B12" s="6" t="s">
        <v>12</v>
      </c>
      <c r="C12" s="24" t="n">
        <v>7464.19</v>
      </c>
      <c r="D12" s="10" t="n">
        <f aca="false">1308+6667</f>
        <v>7975</v>
      </c>
    </row>
    <row r="13" customFormat="false" ht="15" hidden="false" customHeight="false" outlineLevel="0" collapsed="false">
      <c r="B13" s="11" t="s">
        <v>13</v>
      </c>
      <c r="C13" s="22" t="n">
        <v>9233.82</v>
      </c>
      <c r="D13" s="13" t="n">
        <f aca="false">1451+7041</f>
        <v>8492</v>
      </c>
    </row>
    <row r="14" customFormat="false" ht="15" hidden="false" customHeight="false" outlineLevel="0" collapsed="false">
      <c r="B14" s="6" t="s">
        <v>14</v>
      </c>
      <c r="C14" s="32" t="n">
        <v>7988.22</v>
      </c>
      <c r="D14" s="10" t="n">
        <f aca="false">1517+6845</f>
        <v>8362</v>
      </c>
    </row>
    <row r="15" customFormat="false" ht="15" hidden="false" customHeight="false" outlineLevel="0" collapsed="false">
      <c r="B15" s="11" t="s">
        <v>15</v>
      </c>
      <c r="C15" s="22" t="n">
        <v>6631.34</v>
      </c>
      <c r="D15" s="13" t="n">
        <f aca="false">1074+5397</f>
        <v>6471</v>
      </c>
    </row>
    <row r="16" customFormat="false" ht="15" hidden="false" customHeight="false" outlineLevel="0" collapsed="false">
      <c r="B16" s="6" t="s">
        <v>16</v>
      </c>
      <c r="C16" s="24" t="n">
        <v>5689.05</v>
      </c>
      <c r="D16" s="10" t="n">
        <f aca="false">777+4420</f>
        <v>5197</v>
      </c>
    </row>
    <row r="17" customFormat="false" ht="15" hidden="false" customHeight="false" outlineLevel="0" collapsed="false">
      <c r="B17" s="11" t="s">
        <v>17</v>
      </c>
      <c r="C17" s="22" t="n">
        <v>7155.5</v>
      </c>
      <c r="D17" s="13" t="n">
        <f aca="false">1053+5674</f>
        <v>6727</v>
      </c>
    </row>
    <row r="18" customFormat="false" ht="15" hidden="false" customHeight="false" outlineLevel="0" collapsed="false">
      <c r="B18" s="26" t="s">
        <v>18</v>
      </c>
      <c r="C18" s="27" t="n">
        <f aca="false">SUM(C6:C17)</f>
        <v>88003.47</v>
      </c>
      <c r="D18" s="28" t="n">
        <f aca="false">SUM(D6:D17)</f>
        <v>87538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18"/>
    </row>
    <row r="4" customFormat="false" ht="22.5" hidden="false" customHeight="true" outlineLevel="0" collapsed="false">
      <c r="A4" s="3"/>
      <c r="B4" s="4" t="s">
        <v>0</v>
      </c>
      <c r="C4" s="4"/>
      <c r="D4" s="4"/>
    </row>
    <row r="5" customFormat="false" ht="17.35" hidden="false" customHeight="false" outlineLevel="0" collapsed="false">
      <c r="A5" s="5"/>
      <c r="B5" s="29" t="s">
        <v>1</v>
      </c>
      <c r="C5" s="30" t="s">
        <v>4</v>
      </c>
      <c r="D5" s="31" t="s">
        <v>5</v>
      </c>
    </row>
    <row r="6" customFormat="false" ht="15" hidden="false" customHeight="false" outlineLevel="0" collapsed="false">
      <c r="B6" s="6" t="s">
        <v>6</v>
      </c>
      <c r="C6" s="24" t="n">
        <v>7229.01</v>
      </c>
      <c r="D6" s="10" t="n">
        <f aca="false">951+5966</f>
        <v>6917</v>
      </c>
    </row>
    <row r="7" customFormat="false" ht="15" hidden="false" customHeight="false" outlineLevel="0" collapsed="false">
      <c r="B7" s="11" t="s">
        <v>7</v>
      </c>
      <c r="C7" s="22" t="n">
        <v>5457.88</v>
      </c>
      <c r="D7" s="13" t="n">
        <f aca="false">637+4200</f>
        <v>4837</v>
      </c>
    </row>
    <row r="8" customFormat="false" ht="15" hidden="false" customHeight="false" outlineLevel="0" collapsed="false">
      <c r="B8" s="6" t="s">
        <v>8</v>
      </c>
      <c r="C8" s="24" t="n">
        <v>9248.95</v>
      </c>
      <c r="D8" s="10" t="n">
        <f aca="false">1652+6989</f>
        <v>8641</v>
      </c>
    </row>
    <row r="9" customFormat="false" ht="15" hidden="false" customHeight="false" outlineLevel="0" collapsed="false">
      <c r="B9" s="11" t="s">
        <v>9</v>
      </c>
      <c r="C9" s="22" t="n">
        <v>8197.44</v>
      </c>
      <c r="D9" s="13" t="n">
        <f aca="false">1187+6015</f>
        <v>7202</v>
      </c>
    </row>
    <row r="10" customFormat="false" ht="15" hidden="false" customHeight="false" outlineLevel="0" collapsed="false">
      <c r="B10" s="6" t="s">
        <v>10</v>
      </c>
      <c r="C10" s="24" t="n">
        <v>4977.83</v>
      </c>
      <c r="D10" s="10" t="n">
        <f aca="false">711+3850</f>
        <v>4561</v>
      </c>
    </row>
    <row r="11" customFormat="false" ht="15" hidden="false" customHeight="false" outlineLevel="0" collapsed="false">
      <c r="B11" s="11" t="s">
        <v>11</v>
      </c>
      <c r="C11" s="22" t="n">
        <v>4096.7</v>
      </c>
      <c r="D11" s="13" t="n">
        <f aca="false">441+3400</f>
        <v>3841</v>
      </c>
    </row>
    <row r="12" customFormat="false" ht="15" hidden="false" customHeight="false" outlineLevel="0" collapsed="false">
      <c r="B12" s="6" t="s">
        <v>12</v>
      </c>
      <c r="C12" s="24" t="n">
        <v>5282.53</v>
      </c>
      <c r="D12" s="10" t="n">
        <v>5215</v>
      </c>
    </row>
    <row r="13" customFormat="false" ht="15" hidden="false" customHeight="false" outlineLevel="0" collapsed="false">
      <c r="B13" s="11" t="s">
        <v>13</v>
      </c>
      <c r="C13" s="22" t="n">
        <v>11397.72</v>
      </c>
      <c r="D13" s="13" t="n">
        <v>10224</v>
      </c>
    </row>
    <row r="14" customFormat="false" ht="15" hidden="false" customHeight="false" outlineLevel="0" collapsed="false">
      <c r="B14" s="6" t="s">
        <v>14</v>
      </c>
      <c r="C14" s="32" t="n">
        <v>9368.19</v>
      </c>
      <c r="D14" s="10" t="n">
        <v>9805</v>
      </c>
    </row>
    <row r="15" customFormat="false" ht="15" hidden="false" customHeight="false" outlineLevel="0" collapsed="false">
      <c r="B15" s="11" t="s">
        <v>15</v>
      </c>
      <c r="C15" s="22" t="n">
        <v>7138.34</v>
      </c>
      <c r="D15" s="13" t="n">
        <v>6966</v>
      </c>
    </row>
    <row r="16" customFormat="false" ht="15" hidden="false" customHeight="false" outlineLevel="0" collapsed="false">
      <c r="B16" s="6" t="s">
        <v>16</v>
      </c>
      <c r="C16" s="24" t="n">
        <v>6881.54</v>
      </c>
      <c r="D16" s="10" t="n">
        <v>6501</v>
      </c>
    </row>
    <row r="17" customFormat="false" ht="15" hidden="false" customHeight="false" outlineLevel="0" collapsed="false">
      <c r="B17" s="11" t="s">
        <v>17</v>
      </c>
      <c r="C17" s="22" t="n">
        <v>6088.61</v>
      </c>
      <c r="D17" s="13" t="n">
        <v>6203</v>
      </c>
    </row>
    <row r="18" customFormat="false" ht="15" hidden="false" customHeight="false" outlineLevel="0" collapsed="false">
      <c r="B18" s="26" t="s">
        <v>18</v>
      </c>
      <c r="C18" s="27" t="n">
        <f aca="false">SUM(C6:C17)</f>
        <v>85364.74</v>
      </c>
      <c r="D18" s="28" t="n">
        <f aca="false">SUM(D6:D17)</f>
        <v>80913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2026-01-31T14:32:33Z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