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Horto Florestal\"/>
    </mc:Choice>
  </mc:AlternateContent>
  <bookViews>
    <workbookView xWindow="0" yWindow="0" windowWidth="23040" windowHeight="9372" firstSheet="2" activeTab="15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9" r:id="rId6"/>
    <sheet name="2018" sheetId="10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Grá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C18" i="15" l="1"/>
  <c r="D18" i="16"/>
  <c r="C18" i="16"/>
  <c r="D18" i="15"/>
  <c r="D9" i="14"/>
  <c r="D10" i="14"/>
  <c r="D11" i="14"/>
  <c r="D12" i="14"/>
  <c r="D13" i="14"/>
  <c r="D6" i="14" l="1"/>
  <c r="D7" i="14"/>
  <c r="D8" i="14"/>
  <c r="C18" i="14"/>
  <c r="D18" i="14" l="1"/>
  <c r="D9" i="13"/>
  <c r="D10" i="13"/>
  <c r="D11" i="13"/>
  <c r="D12" i="13"/>
  <c r="D13" i="13"/>
  <c r="D14" i="13"/>
  <c r="D15" i="13"/>
  <c r="D16" i="13"/>
  <c r="D17" i="13"/>
  <c r="D8" i="13" l="1"/>
  <c r="D7" i="13"/>
  <c r="D6" i="13"/>
  <c r="C18" i="13"/>
  <c r="C23" i="1" s="1"/>
  <c r="D17" i="12"/>
  <c r="D16" i="12"/>
  <c r="D15" i="12"/>
  <c r="D14" i="12"/>
  <c r="D13" i="12"/>
  <c r="D12" i="12"/>
  <c r="D11" i="12"/>
  <c r="D18" i="13" l="1"/>
  <c r="D23" i="1" s="1"/>
  <c r="D9" i="12"/>
  <c r="D10" i="12"/>
  <c r="D6" i="12" l="1"/>
  <c r="D7" i="12"/>
  <c r="D8" i="12"/>
  <c r="C18" i="12"/>
  <c r="C22" i="1" s="1"/>
  <c r="D18" i="12" l="1"/>
  <c r="D22" i="1" s="1"/>
  <c r="D16" i="11"/>
  <c r="D17" i="11"/>
  <c r="D15" i="11"/>
  <c r="D14" i="11"/>
  <c r="D13" i="11"/>
  <c r="D12" i="11"/>
  <c r="D11" i="11"/>
  <c r="D10" i="11"/>
  <c r="D9" i="11" l="1"/>
  <c r="D8" i="11" l="1"/>
  <c r="D7" i="11"/>
  <c r="D6" i="11"/>
  <c r="D17" i="10"/>
  <c r="D18" i="10" s="1"/>
  <c r="D20" i="1" s="1"/>
  <c r="C18" i="11"/>
  <c r="C21" i="1" s="1"/>
  <c r="D18" i="7"/>
  <c r="C18" i="7"/>
  <c r="D18" i="3"/>
  <c r="C18" i="3"/>
  <c r="D18" i="4"/>
  <c r="C18" i="4"/>
  <c r="D18" i="5"/>
  <c r="C18" i="5"/>
  <c r="D18" i="8"/>
  <c r="C18" i="8"/>
  <c r="D18" i="9"/>
  <c r="C18" i="9"/>
  <c r="C18" i="10"/>
  <c r="C20" i="1" s="1"/>
  <c r="D18" i="11" l="1"/>
  <c r="D21" i="1" s="1"/>
  <c r="C17" i="1"/>
  <c r="C16" i="1"/>
  <c r="C15" i="1"/>
  <c r="C14" i="1"/>
  <c r="D19" i="1"/>
  <c r="C19" i="1"/>
  <c r="D18" i="1"/>
  <c r="C18" i="1"/>
  <c r="D17" i="1"/>
  <c r="D16" i="1"/>
  <c r="D15" i="1"/>
  <c r="D14" i="1"/>
</calcChain>
</file>

<file path=xl/sharedStrings.xml><?xml version="1.0" encoding="utf-8"?>
<sst xmlns="http://schemas.openxmlformats.org/spreadsheetml/2006/main" count="258" uniqueCount="33">
  <si>
    <t>Ano</t>
  </si>
  <si>
    <t>Total em consumo (kWh)</t>
  </si>
  <si>
    <t>Mês</t>
  </si>
  <si>
    <t>Fatura Total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</si>
  <si>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</si>
  <si>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</si>
  <si>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</si>
  <si>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</si>
  <si>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</si>
  <si>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</si>
  <si>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</si>
  <si>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</si>
  <si>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</si>
  <si>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</si>
  <si>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</si>
  <si>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</si>
  <si>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</si>
  <si>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</si>
  <si>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</si>
  <si>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</si>
  <si>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Horto Florestal</t>
  </si>
  <si>
    <t>Fevereiro/2024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</si>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</sst>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0" fillId="3" borderId="0" xfId="0" applyNumberFormat="1" applyFill="1" applyAlignment="1">
      <alignment horizontal="center" vertical="center"/>
    </xf>
    <xf numFmtId="0" fontId="0" fillId="0" borderId="1" xfId="0" applyBorder="1"/>
    <xf numFmtId="49" fontId="7" fillId="3" borderId="1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165" fontId="7" fillId="4" borderId="0" xfId="0" applyNumberFormat="1" applyFont="1" applyFill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4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 vertical="center"/>
    </xf>
    <xf numFmtId="2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165" fontId="7" fillId="4" borderId="0" xfId="0" applyNumberFormat="1" applyFont="1" applyFill="1" applyAlignment="1">
      <alignment horizontal="center" wrapText="1"/>
    </xf>
    <xf numFmtId="2" fontId="7" fillId="3" borderId="2" xfId="0" applyNumberFormat="1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 wrapText="1"/>
    </xf>
    <xf numFmtId="165" fontId="7" fillId="3" borderId="0" xfId="0" applyNumberFormat="1" applyFont="1" applyFill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165" fontId="7" fillId="0" borderId="0" xfId="0" applyNumberFormat="1" applyFont="1" applyFill="1" applyAlignment="1">
      <alignment horizontal="center" wrapText="1"/>
    </xf>
    <xf numFmtId="3" fontId="7" fillId="0" borderId="2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55537511883806E-2"/>
          <c:y val="7.0607784314577093E-2"/>
          <c:w val="0.85244478963100934"/>
          <c:h val="0.72071553175147263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052311485327766E-2"/>
                  <c:y val="-3.0940216678282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2017335571355159E-2"/>
                  <c:y val="-3.5156493496118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801498382892779E-2"/>
                  <c:y val="-3.3797950415990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629425437938108E-2"/>
                  <c:y val="3.7651018929813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653843529524149E-2"/>
                  <c:y val="3.3230184275330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950663446098753E-2"/>
                  <c:y val="3.4793060155981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3476439361890858E-2"/>
                  <c:y val="-2.9547468107317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7967835259760639E-2"/>
                  <c:y val="2.936428870244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1981559064215762E-2"/>
                  <c:y val="-1.2411417342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8340816150147715E-2"/>
                  <c:y val="2.7881975754157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0245750260420323E-2"/>
                  <c:y val="3.2080699754328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534236729940817E-2"/>
                  <c:y val="3.3315923038545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Gráfico!$B$6:$B$17</c:f>
              <c:strCache>
                <c:ptCount val="12"/>
                <c:pt idx="0">
                  <c:v>Fevereiro/2024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Gráfico!$C$6:$C$17</c:f>
              <c:numCache>
                <c:formatCode>"R$"\ #,##0.00</c:formatCode>
                <c:ptCount val="12"/>
                <c:pt idx="0">
                  <c:v>950.69</c:v>
                </c:pt>
                <c:pt idx="1">
                  <c:v>1500.84</c:v>
                </c:pt>
                <c:pt idx="2">
                  <c:v>1661.95</c:v>
                </c:pt>
                <c:pt idx="3">
                  <c:v>1536.57</c:v>
                </c:pt>
                <c:pt idx="4">
                  <c:v>1555.63</c:v>
                </c:pt>
                <c:pt idx="5">
                  <c:v>1873.86</c:v>
                </c:pt>
                <c:pt idx="6">
                  <c:v>2423.5700000000002</c:v>
                </c:pt>
                <c:pt idx="7">
                  <c:v>1478.29</c:v>
                </c:pt>
                <c:pt idx="8">
                  <c:v>1664.7</c:v>
                </c:pt>
                <c:pt idx="9">
                  <c:v>1008.43</c:v>
                </c:pt>
                <c:pt idx="10">
                  <c:v>1398.88</c:v>
                </c:pt>
                <c:pt idx="11">
                  <c:v>1780.44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7DD-4189-9B89-35856227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3740032"/>
        <c:axId val="-773738944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8.369366274221773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400251095129574E-2"/>
                  <c:y val="-3.3520480875192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507536025137212E-3"/>
                  <c:y val="8.3517928017299396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587130464844409E-2"/>
                  <c:y val="-3.194680326059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207246518696706E-3"/>
                  <c:y val="5.56200404365602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180010644250057E-2"/>
                  <c:y val="-2.4860865790481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478563663077641E-2"/>
                  <c:y val="-2.8059754292057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542047062141494E-2"/>
                  <c:y val="-3.3524081453175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987158667558237E-2"/>
                  <c:y val="-3.766272080825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702352197309824E-2"/>
                  <c:y val="-3.0383927379942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737491868975759E-2"/>
                  <c:y val="-3.200328732769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8.8099000946373733E-3"/>
                  <c:y val="5.567935090622004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Gráfico!$B$6:$B$17</c:f>
              <c:strCache>
                <c:ptCount val="12"/>
                <c:pt idx="0">
                  <c:v>Fevereiro/2024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2181</c:v>
                </c:pt>
                <c:pt idx="1">
                  <c:v>2175</c:v>
                </c:pt>
                <c:pt idx="2">
                  <c:v>2197</c:v>
                </c:pt>
                <c:pt idx="3">
                  <c:v>1821</c:v>
                </c:pt>
                <c:pt idx="4">
                  <c:v>1949</c:v>
                </c:pt>
                <c:pt idx="5">
                  <c:v>2273</c:v>
                </c:pt>
                <c:pt idx="6">
                  <c:v>3190</c:v>
                </c:pt>
                <c:pt idx="7">
                  <c:v>2392</c:v>
                </c:pt>
                <c:pt idx="8">
                  <c:v>1782</c:v>
                </c:pt>
                <c:pt idx="9">
                  <c:v>1612</c:v>
                </c:pt>
                <c:pt idx="10">
                  <c:v>1643</c:v>
                </c:pt>
                <c:pt idx="11">
                  <c:v>1967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7DD-4189-9B89-35856227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3737312"/>
        <c:axId val="-773737856"/>
      </c:lineChart>
      <c:catAx>
        <c:axId val="-77374003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773738944"/>
        <c:crosses val="autoZero"/>
        <c:auto val="1"/>
        <c:lblAlgn val="ctr"/>
        <c:lblOffset val="100"/>
        <c:noMultiLvlLbl val="0"/>
      </c:catAx>
      <c:valAx>
        <c:axId val="-7737389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773740032"/>
        <c:crosses val="autoZero"/>
        <c:crossBetween val="between"/>
      </c:valAx>
      <c:valAx>
        <c:axId val="-77373785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773737312"/>
        <c:crosses val="max"/>
        <c:crossBetween val="between"/>
      </c:valAx>
      <c:catAx>
        <c:axId val="-77373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7737378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5492273821058322E-2"/>
          <c:y val="6.1575059336399979E-2"/>
          <c:w val="0.18703164162538621"/>
          <c:h val="0.10358081551665239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852626180348138E-2"/>
          <c:y val="3.5835905400807777E-2"/>
          <c:w val="0.95376752043925539"/>
          <c:h val="0.8736684496955483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752681905811619E-2"/>
                  <c:y val="3.0685877529222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9978505177308788E-2"/>
                  <c:y val="-3.4614000882609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09946438562652E-2"/>
                  <c:y val="2.7613865331676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352217281243797E-2"/>
                  <c:y val="-4.016017432053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856072745010059"/>
                  <c:y val="3.1196690518874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3905992677413971E-2"/>
                  <c:y val="3.202507998014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6769459245667765E-2"/>
                  <c:y val="2.984423872863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9049948625147613E-2"/>
                  <c:y val="-3.2668590198954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0859698914177524E-2"/>
                  <c:y val="-3.0959427826004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929704756613801E-2"/>
                  <c:y val="-2.7590016520907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881059672497063E-2"/>
                  <c:y val="3.7870076978661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0954597242664932E-2"/>
                  <c:y val="4.0528276407066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3E3-427F-AFA1-BA7A8350DEA6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7.4025649262299306E-2"/>
                  <c:y val="3.1929851162886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969-4873-97E1-7F4C1D24B334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850399348787477E-2"/>
                  <c:y val="-1.2157079421529779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3E3-427F-AFA1-BA7A8350DEA6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9700798697574891E-2"/>
                  <c:y val="-7.2942476529178875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3E3-427F-AFA1-BA7A8350DEA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"R$"\ #,##0.00</c:formatCode>
                <c:ptCount val="11"/>
                <c:pt idx="0">
                  <c:v>22985.06</c:v>
                </c:pt>
                <c:pt idx="1">
                  <c:v>24168.35</c:v>
                </c:pt>
                <c:pt idx="2">
                  <c:v>19075.11</c:v>
                </c:pt>
                <c:pt idx="3">
                  <c:v>24993.379999999997</c:v>
                </c:pt>
                <c:pt idx="4">
                  <c:v>18203.719999999998</c:v>
                </c:pt>
                <c:pt idx="5">
                  <c:v>16381.920000000004</c:v>
                </c:pt>
                <c:pt idx="6">
                  <c:v>21574.960000000003</c:v>
                </c:pt>
                <c:pt idx="7">
                  <c:v>23650.880000000001</c:v>
                </c:pt>
                <c:pt idx="8">
                  <c:v>22422.05</c:v>
                </c:pt>
                <c:pt idx="9">
                  <c:v>17457.73</c:v>
                </c:pt>
                <c:pt idx="10">
                  <c:v>18450.849999999999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DD3-41D9-9902-2B9E745E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0143712"/>
        <c:axId val="-61014316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3644568637660345E-3"/>
                  <c:y val="1.2157079421529779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626741043535304E-2"/>
                  <c:y val="-3.812900159880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137685593818591E-2"/>
                  <c:y val="-2.7481759008661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910205706673444E-2"/>
                  <c:y val="-2.6862721015990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896974745933175E-2"/>
                  <c:y val="-3.0664882422305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125648493111576E-2"/>
                  <c:y val="3.49482919053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3527263300941865E-2"/>
                  <c:y val="-3.3984555347076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908658134368118E-2"/>
                  <c:y val="-3.254221188547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3DD3-41D9-9902-2B9E745E46B1}"/>
                </c:ext>
                <c:ext xmlns:c15="http://schemas.microsoft.com/office/drawing/2012/chart" uri="{CE6537A1-D6FC-4f65-9D91-7224C49458BB}">
                  <c15:layout>
                    <c:manualLayout>
                      <c:w val="6.2206734186958941E-2"/>
                      <c:h val="4.5690856223265637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3.9027944258903532E-2"/>
                  <c:y val="-3.2377716241957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662896374177125E-2"/>
                  <c:y val="-3.1429267382878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3DD3-41D9-9902-2B9E745E4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4859424850214048E-3"/>
                  <c:y val="7.2942476529178875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3E3-427F-AFA1-BA7A8350DEA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2429712425106963E-3"/>
                  <c:y val="1.2157079421529779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3E3-427F-AFA1-BA7A8350DEA6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2429712425106963E-3"/>
                  <c:y val="7.2942476529178875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3E3-427F-AFA1-BA7A8350DEA6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8.4859424850213267E-3"/>
                  <c:y val="2.431415884305957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3E3-427F-AFA1-BA7A8350DEA6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9093370591298141E-2"/>
                  <c:y val="1.458849530583576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3E3-427F-AFA1-BA7A8350DEA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55564</c:v>
                </c:pt>
                <c:pt idx="1">
                  <c:v>58017</c:v>
                </c:pt>
                <c:pt idx="2">
                  <c:v>51299</c:v>
                </c:pt>
                <c:pt idx="3">
                  <c:v>49396</c:v>
                </c:pt>
                <c:pt idx="4">
                  <c:v>32644</c:v>
                </c:pt>
                <c:pt idx="5">
                  <c:v>32039</c:v>
                </c:pt>
                <c:pt idx="6">
                  <c:v>32680</c:v>
                </c:pt>
                <c:pt idx="7">
                  <c:v>33937</c:v>
                </c:pt>
                <c:pt idx="8">
                  <c:v>31736</c:v>
                </c:pt>
                <c:pt idx="9">
                  <c:v>26034</c:v>
                </c:pt>
                <c:pt idx="10">
                  <c:v>25091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DD3-41D9-9902-2B9E745E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0133920"/>
        <c:axId val="-610133376"/>
      </c:lineChart>
      <c:catAx>
        <c:axId val="-6101437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1100" baseline="0"/>
            </a:pPr>
            <a:endParaRPr lang="pt-BR"/>
          </a:p>
        </c:txPr>
        <c:crossAx val="-610143168"/>
        <c:crosses val="autoZero"/>
        <c:auto val="1"/>
        <c:lblAlgn val="ctr"/>
        <c:lblOffset val="100"/>
        <c:noMultiLvlLbl val="0"/>
      </c:catAx>
      <c:valAx>
        <c:axId val="-6101431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610143712"/>
        <c:crosses val="autoZero"/>
        <c:crossBetween val="between"/>
      </c:valAx>
      <c:valAx>
        <c:axId val="-61013337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610133920"/>
        <c:crosses val="max"/>
        <c:crossBetween val="between"/>
      </c:valAx>
      <c:catAx>
        <c:axId val="-61013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61013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1289709475970675"/>
          <c:y val="5.9020366502451016E-2"/>
          <c:w val="0.25734516543263586"/>
          <c:h val="0.1115147633875921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2</xdr:row>
      <xdr:rowOff>158748</xdr:rowOff>
    </xdr:from>
    <xdr:to>
      <xdr:col>18</xdr:col>
      <xdr:colOff>182880</xdr:colOff>
      <xdr:row>25</xdr:row>
      <xdr:rowOff>53339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220133</xdr:colOff>
      <xdr:row>3</xdr:row>
      <xdr:rowOff>114828</xdr:rowOff>
    </xdr:from>
    <xdr:to>
      <xdr:col>14</xdr:col>
      <xdr:colOff>177801</xdr:colOff>
      <xdr:row>29</xdr:row>
      <xdr:rowOff>8467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1.6" thickBot="1" x14ac:dyDescent="0.35">
      <c r="B4" s="65" t="s">
        <v>20</v>
      </c>
      <c r="C4" s="66"/>
      <c r="D4" s="67"/>
    </row>
    <row r="5" spans="1:4" ht="18.600000000000001" thickTop="1" x14ac:dyDescent="0.35">
      <c r="B5" s="13" t="s">
        <v>2</v>
      </c>
      <c r="C5" s="14" t="s">
        <v>3</v>
      </c>
      <c r="D5" s="15" t="s">
        <v>4</v>
      </c>
    </row>
    <row r="6" spans="1:4" ht="15.6" x14ac:dyDescent="0.3">
      <c r="B6" s="21" t="s">
        <v>5</v>
      </c>
      <c r="C6" s="25">
        <v>2602.34</v>
      </c>
      <c r="D6" s="26">
        <v>4563</v>
      </c>
    </row>
    <row r="7" spans="1:4" ht="15.6" x14ac:dyDescent="0.3">
      <c r="A7" s="2"/>
      <c r="B7" s="16" t="s">
        <v>6</v>
      </c>
      <c r="C7" s="17">
        <v>2467.48</v>
      </c>
      <c r="D7" s="18">
        <v>3835</v>
      </c>
    </row>
    <row r="8" spans="1:4" ht="15.6" x14ac:dyDescent="0.3">
      <c r="A8" s="2"/>
      <c r="B8" s="21" t="s">
        <v>7</v>
      </c>
      <c r="C8" s="25">
        <v>2453.12</v>
      </c>
      <c r="D8" s="26">
        <v>3769</v>
      </c>
    </row>
    <row r="9" spans="1:4" ht="15.6" x14ac:dyDescent="0.3">
      <c r="A9" s="2"/>
      <c r="B9" s="16" t="s">
        <v>8</v>
      </c>
      <c r="C9" s="17">
        <v>2722.43</v>
      </c>
      <c r="D9" s="18">
        <v>4904</v>
      </c>
    </row>
    <row r="10" spans="1:4" ht="15.6" x14ac:dyDescent="0.3">
      <c r="A10" s="2"/>
      <c r="B10" s="21" t="s">
        <v>9</v>
      </c>
      <c r="C10" s="25">
        <v>2740.43</v>
      </c>
      <c r="D10" s="26">
        <v>4954</v>
      </c>
    </row>
    <row r="11" spans="1:4" ht="15.6" x14ac:dyDescent="0.3">
      <c r="A11" s="2"/>
      <c r="B11" s="16" t="s">
        <v>10</v>
      </c>
      <c r="C11" s="17">
        <v>2845.93</v>
      </c>
      <c r="D11" s="18">
        <v>5776</v>
      </c>
    </row>
    <row r="12" spans="1:4" ht="15.6" x14ac:dyDescent="0.3">
      <c r="A12" s="2"/>
      <c r="B12" s="21" t="s">
        <v>11</v>
      </c>
      <c r="C12" s="25">
        <v>2641.88</v>
      </c>
      <c r="D12" s="26">
        <v>4944</v>
      </c>
    </row>
    <row r="13" spans="1:4" ht="15.6" x14ac:dyDescent="0.3">
      <c r="A13" s="2"/>
      <c r="B13" s="16" t="s">
        <v>12</v>
      </c>
      <c r="C13" s="17">
        <v>2721.29</v>
      </c>
      <c r="D13" s="18">
        <v>5286</v>
      </c>
    </row>
    <row r="14" spans="1:4" ht="15.6" x14ac:dyDescent="0.3">
      <c r="A14" s="2"/>
      <c r="B14" s="21" t="s">
        <v>13</v>
      </c>
      <c r="C14" s="25">
        <v>2759.83</v>
      </c>
      <c r="D14" s="26">
        <v>5196</v>
      </c>
    </row>
    <row r="15" spans="1:4" ht="15.6" x14ac:dyDescent="0.3">
      <c r="A15" s="2"/>
      <c r="B15" s="16" t="s">
        <v>14</v>
      </c>
      <c r="C15" s="19">
        <v>2474.54</v>
      </c>
      <c r="D15" s="20">
        <v>3908</v>
      </c>
    </row>
    <row r="16" spans="1:4" ht="15.6" x14ac:dyDescent="0.3">
      <c r="B16" s="21" t="s">
        <v>15</v>
      </c>
      <c r="C16" s="22">
        <v>2596.9699999999998</v>
      </c>
      <c r="D16" s="23">
        <v>4778</v>
      </c>
    </row>
    <row r="17" spans="2:4" ht="15.6" x14ac:dyDescent="0.3">
      <c r="B17" s="16" t="s">
        <v>16</v>
      </c>
      <c r="C17" s="19">
        <v>2321.23</v>
      </c>
      <c r="D17" s="20">
        <v>4449</v>
      </c>
    </row>
    <row r="18" spans="2:4" ht="16.2" thickBot="1" x14ac:dyDescent="0.35">
      <c r="B18" s="27" t="s">
        <v>17</v>
      </c>
      <c r="C18" s="28">
        <f>SUM(C6:C17)</f>
        <v>31347.470000000005</v>
      </c>
      <c r="D18" s="29">
        <f>SUM(D6:D17)</f>
        <v>56362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sqref="A1:D18"/>
    </sheetView>
  </sheetViews>
  <sheetFormatPr defaultRowHeight="14.4" x14ac:dyDescent="0.3"/>
  <cols>
    <col min="1" max="1" width="26.88671875" customWidth="1"/>
    <col min="2" max="2" width="21.5546875" customWidth="1"/>
    <col min="3" max="3" width="26.33203125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4" ht="15.6" x14ac:dyDescent="0.3">
      <c r="A6" s="2"/>
      <c r="B6" s="30" t="s">
        <v>5</v>
      </c>
      <c r="C6" s="25">
        <v>1425.48</v>
      </c>
      <c r="D6" s="26">
        <f>2248+237</f>
        <v>2485</v>
      </c>
    </row>
    <row r="7" spans="1:4" ht="15.6" x14ac:dyDescent="0.3">
      <c r="A7" s="2"/>
      <c r="B7" s="16" t="s">
        <v>6</v>
      </c>
      <c r="C7" s="17">
        <v>1388.8</v>
      </c>
      <c r="D7" s="18">
        <f>2654+250</f>
        <v>2904</v>
      </c>
    </row>
    <row r="8" spans="1:4" ht="15.6" x14ac:dyDescent="0.3">
      <c r="A8" s="2"/>
      <c r="B8" s="21" t="s">
        <v>7</v>
      </c>
      <c r="C8" s="25">
        <v>1403.38</v>
      </c>
      <c r="D8" s="26">
        <f>2393+241</f>
        <v>2634</v>
      </c>
    </row>
    <row r="9" spans="1:4" ht="15.6" x14ac:dyDescent="0.3">
      <c r="A9" s="2"/>
      <c r="B9" s="34" t="s">
        <v>8</v>
      </c>
      <c r="C9" s="17">
        <v>2707.38</v>
      </c>
      <c r="D9" s="18">
        <f>303+2640</f>
        <v>2943</v>
      </c>
    </row>
    <row r="10" spans="1:4" ht="15.6" x14ac:dyDescent="0.3">
      <c r="A10" s="2"/>
      <c r="B10" s="21" t="s">
        <v>9</v>
      </c>
      <c r="C10" s="25">
        <v>1552.97</v>
      </c>
      <c r="D10" s="26">
        <f>254+2432</f>
        <v>2686</v>
      </c>
    </row>
    <row r="11" spans="1:4" ht="15.6" x14ac:dyDescent="0.3">
      <c r="A11" s="2"/>
      <c r="B11" s="16" t="s">
        <v>10</v>
      </c>
      <c r="C11" s="17">
        <v>1587.19</v>
      </c>
      <c r="D11" s="18">
        <f>251+2382</f>
        <v>2633</v>
      </c>
    </row>
    <row r="12" spans="1:4" ht="15.6" x14ac:dyDescent="0.3">
      <c r="A12" s="2"/>
      <c r="B12" s="30" t="s">
        <v>11</v>
      </c>
      <c r="C12" s="22">
        <v>1838.68</v>
      </c>
      <c r="D12" s="23">
        <f>294+2833</f>
        <v>3127</v>
      </c>
    </row>
    <row r="13" spans="1:4" ht="15.6" x14ac:dyDescent="0.3">
      <c r="B13" s="16" t="s">
        <v>12</v>
      </c>
      <c r="C13" s="17">
        <v>1867.26</v>
      </c>
      <c r="D13" s="18">
        <f>263+2544</f>
        <v>2807</v>
      </c>
    </row>
    <row r="14" spans="1:4" ht="15.6" x14ac:dyDescent="0.3">
      <c r="B14" s="21" t="s">
        <v>13</v>
      </c>
      <c r="C14" s="25">
        <v>1945.64</v>
      </c>
      <c r="D14" s="26">
        <f>272+2570</f>
        <v>2842</v>
      </c>
    </row>
    <row r="15" spans="1:4" ht="15.6" x14ac:dyDescent="0.3">
      <c r="B15" s="34" t="s">
        <v>14</v>
      </c>
      <c r="C15" s="17">
        <v>1968.6</v>
      </c>
      <c r="D15" s="18">
        <f>235+2227</f>
        <v>2462</v>
      </c>
    </row>
    <row r="16" spans="1:4" ht="15.6" x14ac:dyDescent="0.3">
      <c r="B16" s="21" t="s">
        <v>15</v>
      </c>
      <c r="C16" s="25">
        <v>1905.2</v>
      </c>
      <c r="D16" s="26">
        <f>204+2407</f>
        <v>2611</v>
      </c>
    </row>
    <row r="17" spans="2:4" ht="15.6" x14ac:dyDescent="0.3">
      <c r="B17" s="16" t="s">
        <v>16</v>
      </c>
      <c r="C17" s="19">
        <v>1984.38</v>
      </c>
      <c r="D17" s="20">
        <f>203+2343</f>
        <v>2546</v>
      </c>
    </row>
    <row r="18" spans="2:4" ht="16.2" thickBot="1" x14ac:dyDescent="0.35">
      <c r="B18" s="31" t="s">
        <v>17</v>
      </c>
      <c r="C18" s="32">
        <f>SUM(C6:C17)</f>
        <v>21574.960000000003</v>
      </c>
      <c r="D18" s="33">
        <f>SUM(D6:D17)</f>
        <v>32680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workbookViewId="0">
      <selection activeCell="C18" sqref="C18:D18"/>
    </sheetView>
  </sheetViews>
  <sheetFormatPr defaultRowHeight="14.4" x14ac:dyDescent="0.3"/>
  <cols>
    <col min="1" max="1" width="30.109375" customWidth="1"/>
    <col min="2" max="2" width="22.6640625" customWidth="1"/>
    <col min="3" max="3" width="20.44140625" bestFit="1" customWidth="1"/>
    <col min="4" max="4" width="26.44140625" bestFit="1" customWidth="1"/>
  </cols>
  <sheetData>
    <row r="3" spans="1:6" ht="15" thickBot="1" x14ac:dyDescent="0.35"/>
    <row r="4" spans="1:6" ht="21.6" thickBot="1" x14ac:dyDescent="0.35">
      <c r="B4" s="65" t="s">
        <v>20</v>
      </c>
      <c r="C4" s="66"/>
      <c r="D4" s="67"/>
    </row>
    <row r="5" spans="1:6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6" ht="15.6" x14ac:dyDescent="0.3">
      <c r="A6" s="2"/>
      <c r="B6" s="30" t="s">
        <v>5</v>
      </c>
      <c r="C6" s="25">
        <v>2402.48</v>
      </c>
      <c r="D6" s="26">
        <f>2602+276</f>
        <v>2878</v>
      </c>
    </row>
    <row r="7" spans="1:6" ht="15.6" x14ac:dyDescent="0.3">
      <c r="A7" s="2"/>
      <c r="B7" s="16" t="s">
        <v>6</v>
      </c>
      <c r="C7" s="17">
        <v>2548.89</v>
      </c>
      <c r="D7" s="18">
        <f>2964+284</f>
        <v>3248</v>
      </c>
    </row>
    <row r="8" spans="1:6" ht="15.6" x14ac:dyDescent="0.3">
      <c r="A8" s="2"/>
      <c r="B8" s="21" t="s">
        <v>7</v>
      </c>
      <c r="C8" s="25">
        <v>2195.7199999999998</v>
      </c>
      <c r="D8" s="26">
        <f>2434+238</f>
        <v>2672</v>
      </c>
    </row>
    <row r="9" spans="1:6" ht="15.6" x14ac:dyDescent="0.3">
      <c r="A9" s="2"/>
      <c r="B9" s="34" t="s">
        <v>8</v>
      </c>
      <c r="C9" s="17">
        <v>1367.72</v>
      </c>
      <c r="D9" s="18">
        <f>261+2400</f>
        <v>2661</v>
      </c>
      <c r="F9" s="1"/>
    </row>
    <row r="10" spans="1:6" ht="15.6" x14ac:dyDescent="0.3">
      <c r="A10" s="2"/>
      <c r="B10" s="21" t="s">
        <v>9</v>
      </c>
      <c r="C10" s="25">
        <v>1625.94</v>
      </c>
      <c r="D10" s="26">
        <f>204+2140</f>
        <v>2344</v>
      </c>
    </row>
    <row r="11" spans="1:6" ht="15.6" x14ac:dyDescent="0.3">
      <c r="A11" s="2"/>
      <c r="B11" s="16" t="s">
        <v>10</v>
      </c>
      <c r="C11" s="17">
        <v>1822.94</v>
      </c>
      <c r="D11" s="18">
        <f>251+2395</f>
        <v>2646</v>
      </c>
      <c r="F11" s="1"/>
    </row>
    <row r="12" spans="1:6" ht="15.6" x14ac:dyDescent="0.3">
      <c r="A12" s="2"/>
      <c r="B12" s="30" t="s">
        <v>11</v>
      </c>
      <c r="C12" s="22">
        <v>2238.39</v>
      </c>
      <c r="D12" s="23">
        <f>302+3283</f>
        <v>3585</v>
      </c>
    </row>
    <row r="13" spans="1:6" ht="15.6" x14ac:dyDescent="0.3">
      <c r="B13" s="16" t="s">
        <v>12</v>
      </c>
      <c r="C13" s="17">
        <v>1963.43</v>
      </c>
      <c r="D13" s="18">
        <f>268+2917</f>
        <v>3185</v>
      </c>
    </row>
    <row r="14" spans="1:6" ht="15.6" x14ac:dyDescent="0.3">
      <c r="B14" s="21" t="s">
        <v>13</v>
      </c>
      <c r="C14" s="25">
        <v>2238.08</v>
      </c>
      <c r="D14" s="26">
        <v>3474</v>
      </c>
    </row>
    <row r="15" spans="1:6" ht="15.6" x14ac:dyDescent="0.3">
      <c r="B15" s="34" t="s">
        <v>14</v>
      </c>
      <c r="C15" s="17">
        <v>1816.27</v>
      </c>
      <c r="D15" s="18">
        <v>2541</v>
      </c>
    </row>
    <row r="16" spans="1:6" ht="15.6" x14ac:dyDescent="0.3">
      <c r="B16" s="21" t="s">
        <v>15</v>
      </c>
      <c r="C16" s="25">
        <v>1645.2</v>
      </c>
      <c r="D16" s="26">
        <v>2301</v>
      </c>
    </row>
    <row r="17" spans="2:4" ht="15.6" x14ac:dyDescent="0.3">
      <c r="B17" s="16" t="s">
        <v>16</v>
      </c>
      <c r="C17" s="19">
        <v>1785.82</v>
      </c>
      <c r="D17" s="20">
        <v>2402</v>
      </c>
    </row>
    <row r="18" spans="2:4" ht="16.2" thickBot="1" x14ac:dyDescent="0.35">
      <c r="B18" s="31" t="s">
        <v>17</v>
      </c>
      <c r="C18" s="32">
        <f>SUM(C6:C17)</f>
        <v>23650.880000000001</v>
      </c>
      <c r="D18" s="33">
        <f>SUM(D6:D17)</f>
        <v>33937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workbookViewId="0">
      <selection activeCell="D24" sqref="D24"/>
    </sheetView>
  </sheetViews>
  <sheetFormatPr defaultRowHeight="14.4" x14ac:dyDescent="0.3"/>
  <cols>
    <col min="1" max="1" width="30.109375" customWidth="1"/>
    <col min="2" max="2" width="22.6640625" customWidth="1"/>
    <col min="3" max="3" width="20.44140625" bestFit="1" customWidth="1"/>
    <col min="4" max="4" width="26.44140625" bestFit="1" customWidth="1"/>
  </cols>
  <sheetData>
    <row r="3" spans="1:6" ht="15" thickBot="1" x14ac:dyDescent="0.35"/>
    <row r="4" spans="1:6" ht="21.6" thickBot="1" x14ac:dyDescent="0.35">
      <c r="B4" s="65" t="s">
        <v>20</v>
      </c>
      <c r="C4" s="66"/>
      <c r="D4" s="67"/>
    </row>
    <row r="5" spans="1:6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6" ht="15.6" x14ac:dyDescent="0.3">
      <c r="A6" s="2"/>
      <c r="B6" s="30" t="s">
        <v>5</v>
      </c>
      <c r="C6" s="25">
        <v>2027.86</v>
      </c>
      <c r="D6" s="26">
        <v>2964</v>
      </c>
    </row>
    <row r="7" spans="1:6" ht="15.6" x14ac:dyDescent="0.3">
      <c r="A7" s="2"/>
      <c r="B7" s="16" t="s">
        <v>6</v>
      </c>
      <c r="C7" s="17">
        <v>1881.34</v>
      </c>
      <c r="D7" s="18">
        <v>2902</v>
      </c>
    </row>
    <row r="8" spans="1:6" ht="15.6" x14ac:dyDescent="0.3">
      <c r="A8" s="2"/>
      <c r="B8" s="21" t="s">
        <v>7</v>
      </c>
      <c r="C8" s="25">
        <v>1668.63</v>
      </c>
      <c r="D8" s="26">
        <v>2452</v>
      </c>
    </row>
    <row r="9" spans="1:6" ht="15.6" x14ac:dyDescent="0.3">
      <c r="A9" s="2"/>
      <c r="B9" s="34" t="s">
        <v>8</v>
      </c>
      <c r="C9" s="17">
        <v>3138.46</v>
      </c>
      <c r="D9" s="18">
        <v>2833</v>
      </c>
      <c r="F9" s="1"/>
    </row>
    <row r="10" spans="1:6" ht="15.6" x14ac:dyDescent="0.3">
      <c r="A10" s="2"/>
      <c r="B10" s="21" t="s">
        <v>9</v>
      </c>
      <c r="C10" s="41">
        <v>1539.78</v>
      </c>
      <c r="D10" s="26">
        <v>2511</v>
      </c>
    </row>
    <row r="11" spans="1:6" ht="15.6" x14ac:dyDescent="0.3">
      <c r="A11" s="2"/>
      <c r="B11" s="16" t="s">
        <v>10</v>
      </c>
      <c r="C11" s="42">
        <v>1670.18</v>
      </c>
      <c r="D11" s="18">
        <v>2518</v>
      </c>
      <c r="F11" s="1"/>
    </row>
    <row r="12" spans="1:6" ht="15.6" x14ac:dyDescent="0.3">
      <c r="A12" s="2"/>
      <c r="B12" s="30" t="s">
        <v>11</v>
      </c>
      <c r="C12" s="41">
        <v>1887.15</v>
      </c>
      <c r="D12" s="26">
        <v>3013</v>
      </c>
    </row>
    <row r="13" spans="1:6" ht="15.6" x14ac:dyDescent="0.3">
      <c r="B13" s="16" t="s">
        <v>12</v>
      </c>
      <c r="C13" s="46">
        <v>1532.34</v>
      </c>
      <c r="D13" s="47">
        <v>2183</v>
      </c>
    </row>
    <row r="14" spans="1:6" ht="15.6" x14ac:dyDescent="0.3">
      <c r="B14" s="21" t="s">
        <v>13</v>
      </c>
      <c r="C14" s="25">
        <v>1985.34</v>
      </c>
      <c r="D14" s="26">
        <v>2882</v>
      </c>
    </row>
    <row r="15" spans="1:6" ht="15.6" x14ac:dyDescent="0.3">
      <c r="B15" s="34" t="s">
        <v>14</v>
      </c>
      <c r="C15" s="17">
        <v>1745.9</v>
      </c>
      <c r="D15" s="47">
        <v>2688</v>
      </c>
    </row>
    <row r="16" spans="1:6" ht="15.6" x14ac:dyDescent="0.3">
      <c r="B16" s="21" t="s">
        <v>15</v>
      </c>
      <c r="C16" s="25">
        <v>1700.9</v>
      </c>
      <c r="D16" s="26">
        <v>2439</v>
      </c>
    </row>
    <row r="17" spans="2:4" ht="15.6" x14ac:dyDescent="0.3">
      <c r="B17" s="16" t="s">
        <v>16</v>
      </c>
      <c r="C17" s="19">
        <v>1644.17</v>
      </c>
      <c r="D17" s="47">
        <v>2351</v>
      </c>
    </row>
    <row r="18" spans="2:4" ht="16.2" thickBot="1" x14ac:dyDescent="0.35">
      <c r="B18" s="31" t="s">
        <v>17</v>
      </c>
      <c r="C18" s="32">
        <f>SUM(C6:C17)</f>
        <v>22422.050000000003</v>
      </c>
      <c r="D18" s="33">
        <f>SUM(D6:D17)</f>
        <v>31736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workbookViewId="0">
      <selection activeCell="G16" sqref="G16"/>
    </sheetView>
  </sheetViews>
  <sheetFormatPr defaultRowHeight="14.4" x14ac:dyDescent="0.3"/>
  <cols>
    <col min="1" max="1" width="30.109375" customWidth="1"/>
    <col min="2" max="2" width="22.6640625" customWidth="1"/>
    <col min="3" max="3" width="20.44140625" bestFit="1" customWidth="1"/>
    <col min="4" max="4" width="26.44140625" bestFit="1" customWidth="1"/>
  </cols>
  <sheetData>
    <row r="3" spans="1:6" ht="15" thickBot="1" x14ac:dyDescent="0.35"/>
    <row r="4" spans="1:6" ht="21.6" thickBot="1" x14ac:dyDescent="0.35">
      <c r="B4" s="65" t="s">
        <v>20</v>
      </c>
      <c r="C4" s="66"/>
      <c r="D4" s="67"/>
    </row>
    <row r="5" spans="1:6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6" ht="15.6" x14ac:dyDescent="0.3">
      <c r="A6" s="2"/>
      <c r="B6" s="30" t="s">
        <v>5</v>
      </c>
      <c r="C6" s="48">
        <v>990.86</v>
      </c>
      <c r="D6" s="26">
        <v>2272</v>
      </c>
    </row>
    <row r="7" spans="1:6" ht="15.6" x14ac:dyDescent="0.3">
      <c r="A7" s="2"/>
      <c r="B7" s="16" t="s">
        <v>6</v>
      </c>
      <c r="C7" s="50">
        <v>1933.83</v>
      </c>
      <c r="D7" s="47">
        <v>2718</v>
      </c>
    </row>
    <row r="8" spans="1:6" ht="15.6" x14ac:dyDescent="0.3">
      <c r="A8" s="2"/>
      <c r="B8" s="21" t="s">
        <v>7</v>
      </c>
      <c r="C8" s="55">
        <v>1700.38</v>
      </c>
      <c r="D8" s="56">
        <v>2405</v>
      </c>
    </row>
    <row r="9" spans="1:6" ht="15.6" x14ac:dyDescent="0.3">
      <c r="A9" s="2"/>
      <c r="B9" s="34" t="s">
        <v>8</v>
      </c>
      <c r="C9" s="50">
        <v>3144.54</v>
      </c>
      <c r="D9" s="47">
        <v>2121</v>
      </c>
      <c r="F9" s="1"/>
    </row>
    <row r="10" spans="1:6" ht="15.6" x14ac:dyDescent="0.3">
      <c r="A10" s="2"/>
      <c r="B10" s="21" t="s">
        <v>9</v>
      </c>
      <c r="C10" s="55">
        <v>1480.15</v>
      </c>
      <c r="D10" s="56">
        <v>1799</v>
      </c>
    </row>
    <row r="11" spans="1:6" ht="15.6" x14ac:dyDescent="0.3">
      <c r="A11" s="2"/>
      <c r="B11" s="16" t="s">
        <v>10</v>
      </c>
      <c r="C11" s="48">
        <v>570.79999999999995</v>
      </c>
      <c r="D11" s="58">
        <v>2360</v>
      </c>
      <c r="F11" s="1"/>
    </row>
    <row r="12" spans="1:6" ht="15.6" x14ac:dyDescent="0.3">
      <c r="A12" s="2"/>
      <c r="B12" s="30" t="s">
        <v>11</v>
      </c>
      <c r="C12" s="50">
        <v>1817.58</v>
      </c>
      <c r="D12" s="59">
        <v>2316</v>
      </c>
    </row>
    <row r="13" spans="1:6" ht="15.6" x14ac:dyDescent="0.3">
      <c r="B13" s="16" t="s">
        <v>12</v>
      </c>
      <c r="C13" s="50">
        <v>1008.66</v>
      </c>
      <c r="D13" s="59">
        <v>2295</v>
      </c>
    </row>
    <row r="14" spans="1:6" ht="15.6" x14ac:dyDescent="0.3">
      <c r="B14" s="21" t="s">
        <v>13</v>
      </c>
      <c r="C14" s="50">
        <v>1008.66</v>
      </c>
      <c r="D14" s="59">
        <v>2295</v>
      </c>
    </row>
    <row r="15" spans="1:6" ht="15.6" x14ac:dyDescent="0.3">
      <c r="B15" s="34" t="s">
        <v>14</v>
      </c>
      <c r="C15" s="48">
        <v>1665.64</v>
      </c>
      <c r="D15" s="58">
        <v>1873</v>
      </c>
    </row>
    <row r="16" spans="1:6" ht="15.6" x14ac:dyDescent="0.3">
      <c r="B16" s="21" t="s">
        <v>15</v>
      </c>
      <c r="C16" s="50">
        <v>1497.72</v>
      </c>
      <c r="D16" s="59">
        <v>1787</v>
      </c>
    </row>
    <row r="17" spans="2:4" ht="15.6" x14ac:dyDescent="0.3">
      <c r="B17" s="16" t="s">
        <v>16</v>
      </c>
      <c r="C17" s="60">
        <v>638.91</v>
      </c>
      <c r="D17" s="59">
        <v>1793</v>
      </c>
    </row>
    <row r="18" spans="2:4" ht="16.2" thickBot="1" x14ac:dyDescent="0.35">
      <c r="B18" s="31" t="s">
        <v>17</v>
      </c>
      <c r="C18" s="32">
        <f>SUM(C6:C17)</f>
        <v>17457.73</v>
      </c>
      <c r="D18" s="33">
        <f>SUM(D6:D17)</f>
        <v>26034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workbookViewId="0">
      <selection activeCell="G18" sqref="G18"/>
    </sheetView>
  </sheetViews>
  <sheetFormatPr defaultRowHeight="14.4" x14ac:dyDescent="0.3"/>
  <cols>
    <col min="1" max="1" width="30.109375" customWidth="1"/>
    <col min="2" max="2" width="22.6640625" customWidth="1"/>
    <col min="3" max="3" width="20.44140625" bestFit="1" customWidth="1"/>
    <col min="4" max="4" width="26.44140625" bestFit="1" customWidth="1"/>
  </cols>
  <sheetData>
    <row r="3" spans="1:6" ht="15" thickBot="1" x14ac:dyDescent="0.35"/>
    <row r="4" spans="1:6" ht="21.6" thickBot="1" x14ac:dyDescent="0.35">
      <c r="B4" s="65" t="s">
        <v>20</v>
      </c>
      <c r="C4" s="66"/>
      <c r="D4" s="67"/>
    </row>
    <row r="5" spans="1:6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6" ht="15.6" x14ac:dyDescent="0.3">
      <c r="A6" s="2"/>
      <c r="B6" s="30" t="s">
        <v>5</v>
      </c>
      <c r="C6" s="48">
        <v>1397.44</v>
      </c>
      <c r="D6" s="26">
        <v>1876</v>
      </c>
    </row>
    <row r="7" spans="1:6" ht="15.6" x14ac:dyDescent="0.3">
      <c r="A7" s="2"/>
      <c r="B7" s="16" t="s">
        <v>6</v>
      </c>
      <c r="C7" s="50">
        <v>950.69</v>
      </c>
      <c r="D7" s="47">
        <v>2181</v>
      </c>
    </row>
    <row r="8" spans="1:6" ht="15.6" x14ac:dyDescent="0.3">
      <c r="A8" s="2"/>
      <c r="B8" s="21" t="s">
        <v>7</v>
      </c>
      <c r="C8" s="55">
        <v>1500.84</v>
      </c>
      <c r="D8" s="56">
        <v>2175</v>
      </c>
    </row>
    <row r="9" spans="1:6" ht="15.6" x14ac:dyDescent="0.3">
      <c r="A9" s="2"/>
      <c r="B9" s="34" t="s">
        <v>8</v>
      </c>
      <c r="C9" s="50">
        <v>1661.95</v>
      </c>
      <c r="D9" s="47">
        <v>2197</v>
      </c>
      <c r="F9" s="1"/>
    </row>
    <row r="10" spans="1:6" ht="15.6" x14ac:dyDescent="0.3">
      <c r="A10" s="2"/>
      <c r="B10" s="21" t="s">
        <v>9</v>
      </c>
      <c r="C10" s="55">
        <v>1536.57</v>
      </c>
      <c r="D10" s="56">
        <v>1821</v>
      </c>
    </row>
    <row r="11" spans="1:6" ht="15.6" x14ac:dyDescent="0.3">
      <c r="A11" s="2"/>
      <c r="B11" s="16" t="s">
        <v>10</v>
      </c>
      <c r="C11" s="49">
        <v>1555.63</v>
      </c>
      <c r="D11" s="18">
        <v>1949</v>
      </c>
      <c r="F11" s="1"/>
    </row>
    <row r="12" spans="1:6" ht="15.6" x14ac:dyDescent="0.3">
      <c r="A12" s="2"/>
      <c r="B12" s="30" t="s">
        <v>11</v>
      </c>
      <c r="C12" s="48">
        <v>1873.86</v>
      </c>
      <c r="D12" s="26">
        <v>2273</v>
      </c>
    </row>
    <row r="13" spans="1:6" ht="15.6" x14ac:dyDescent="0.3">
      <c r="B13" s="16" t="s">
        <v>12</v>
      </c>
      <c r="C13" s="50">
        <v>2423.5700000000002</v>
      </c>
      <c r="D13" s="47">
        <v>3190</v>
      </c>
    </row>
    <row r="14" spans="1:6" ht="15.6" x14ac:dyDescent="0.3">
      <c r="B14" s="21" t="s">
        <v>13</v>
      </c>
      <c r="C14" s="48">
        <v>1478.29</v>
      </c>
      <c r="D14" s="26">
        <v>2392</v>
      </c>
    </row>
    <row r="15" spans="1:6" ht="15.6" x14ac:dyDescent="0.3">
      <c r="B15" s="34" t="s">
        <v>14</v>
      </c>
      <c r="C15" s="49">
        <v>1664.7</v>
      </c>
      <c r="D15" s="18">
        <v>1782</v>
      </c>
    </row>
    <row r="16" spans="1:6" ht="15.6" x14ac:dyDescent="0.3">
      <c r="B16" s="21" t="s">
        <v>15</v>
      </c>
      <c r="C16" s="48">
        <v>1008.43</v>
      </c>
      <c r="D16" s="26">
        <v>1612</v>
      </c>
    </row>
    <row r="17" spans="2:4" ht="15.6" x14ac:dyDescent="0.3">
      <c r="B17" s="16" t="s">
        <v>16</v>
      </c>
      <c r="C17" s="51">
        <v>1398.88</v>
      </c>
      <c r="D17" s="20">
        <v>1643</v>
      </c>
    </row>
    <row r="18" spans="2:4" ht="16.2" thickBot="1" x14ac:dyDescent="0.35">
      <c r="B18" s="31" t="s">
        <v>17</v>
      </c>
      <c r="C18" s="32">
        <f>SUM(C6:C17)</f>
        <v>18450.850000000002</v>
      </c>
      <c r="D18" s="33">
        <f>SUM(D6:D17)</f>
        <v>25091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opLeftCell="B1" workbookViewId="0">
      <selection activeCell="C15" sqref="C15:D16"/>
    </sheetView>
  </sheetViews>
  <sheetFormatPr defaultColWidth="9.109375" defaultRowHeight="14.4" x14ac:dyDescent="0.3"/>
  <cols>
    <col min="1" max="1" width="16.88671875" customWidth="1"/>
    <col min="2" max="2" width="17" customWidth="1"/>
    <col min="3" max="3" width="22.5546875" customWidth="1"/>
    <col min="4" max="4" width="28.6640625" customWidth="1"/>
  </cols>
  <sheetData>
    <row r="3" spans="1:4" ht="15" thickBot="1" x14ac:dyDescent="0.35"/>
    <row r="4" spans="1:4" ht="22.5" customHeight="1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4" ht="15.6" x14ac:dyDescent="0.3">
      <c r="A6" s="36"/>
      <c r="B6" s="40" t="s">
        <v>21</v>
      </c>
      <c r="C6" s="61">
        <v>950.69</v>
      </c>
      <c r="D6" s="26">
        <v>2181</v>
      </c>
    </row>
    <row r="7" spans="1:4" ht="15.6" x14ac:dyDescent="0.3">
      <c r="A7" s="2"/>
      <c r="B7" s="45" t="s">
        <v>22</v>
      </c>
      <c r="C7" s="57">
        <v>1500.84</v>
      </c>
      <c r="D7" s="47">
        <v>2175</v>
      </c>
    </row>
    <row r="8" spans="1:4" ht="15.6" x14ac:dyDescent="0.3">
      <c r="A8" s="37"/>
      <c r="B8" s="40" t="s">
        <v>23</v>
      </c>
      <c r="C8" s="61">
        <v>1661.95</v>
      </c>
      <c r="D8" s="26">
        <v>2197</v>
      </c>
    </row>
    <row r="9" spans="1:4" ht="15.6" x14ac:dyDescent="0.3">
      <c r="B9" s="62" t="s">
        <v>24</v>
      </c>
      <c r="C9" s="63">
        <v>1536.57</v>
      </c>
      <c r="D9" s="64">
        <v>1821</v>
      </c>
    </row>
    <row r="10" spans="1:4" ht="15.6" x14ac:dyDescent="0.3">
      <c r="B10" s="40" t="s">
        <v>25</v>
      </c>
      <c r="C10" s="61">
        <v>1555.63</v>
      </c>
      <c r="D10" s="26">
        <v>1949</v>
      </c>
    </row>
    <row r="11" spans="1:4" ht="15.6" x14ac:dyDescent="0.3">
      <c r="B11" s="45" t="s">
        <v>26</v>
      </c>
      <c r="C11" s="57">
        <v>1873.86</v>
      </c>
      <c r="D11" s="47">
        <v>2273</v>
      </c>
    </row>
    <row r="12" spans="1:4" ht="15.6" x14ac:dyDescent="0.3">
      <c r="B12" s="40" t="s">
        <v>27</v>
      </c>
      <c r="C12" s="61">
        <v>2423.5700000000002</v>
      </c>
      <c r="D12" s="26">
        <v>3190</v>
      </c>
    </row>
    <row r="13" spans="1:4" ht="15.6" x14ac:dyDescent="0.3">
      <c r="B13" s="62" t="s">
        <v>28</v>
      </c>
      <c r="C13" s="63">
        <v>1478.29</v>
      </c>
      <c r="D13" s="64">
        <v>2392</v>
      </c>
    </row>
    <row r="14" spans="1:4" ht="15.6" x14ac:dyDescent="0.3">
      <c r="B14" s="40" t="s">
        <v>29</v>
      </c>
      <c r="C14" s="61">
        <v>1664.7</v>
      </c>
      <c r="D14" s="26">
        <v>1782</v>
      </c>
    </row>
    <row r="15" spans="1:4" ht="15.6" x14ac:dyDescent="0.3">
      <c r="B15" s="40" t="s">
        <v>30</v>
      </c>
      <c r="C15" s="61">
        <v>1008.43</v>
      </c>
      <c r="D15" s="26">
        <v>1612</v>
      </c>
    </row>
    <row r="16" spans="1:4" ht="15.6" x14ac:dyDescent="0.3">
      <c r="B16" s="62" t="s">
        <v>31</v>
      </c>
      <c r="C16" s="63">
        <v>1398.88</v>
      </c>
      <c r="D16" s="64">
        <v>1643</v>
      </c>
    </row>
    <row r="17" spans="2:4" ht="15.6" x14ac:dyDescent="0.3">
      <c r="B17" s="40" t="s">
        <v>32</v>
      </c>
      <c r="C17" s="61">
        <v>1780.44</v>
      </c>
      <c r="D17" s="26">
        <v>1967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B3" zoomScale="90" zoomScaleNormal="90" workbookViewId="0">
      <selection activeCell="C31" sqref="C31"/>
    </sheetView>
  </sheetViews>
  <sheetFormatPr defaultColWidth="9.109375" defaultRowHeight="14.4" x14ac:dyDescent="0.3"/>
  <cols>
    <col min="1" max="1" width="16.88671875" customWidth="1"/>
    <col min="2" max="2" width="21" customWidth="1"/>
    <col min="3" max="3" width="29.5546875" style="2" customWidth="1"/>
    <col min="4" max="4" width="32.33203125" customWidth="1"/>
    <col min="5" max="6" width="22.6640625" customWidth="1"/>
  </cols>
  <sheetData>
    <row r="1" spans="1:6" x14ac:dyDescent="0.3">
      <c r="C1"/>
    </row>
    <row r="3" spans="1:6" ht="15" thickBot="1" x14ac:dyDescent="0.35">
      <c r="F3" s="8"/>
    </row>
    <row r="4" spans="1:6" ht="27.75" customHeight="1" thickBot="1" x14ac:dyDescent="0.35">
      <c r="B4" s="65" t="s">
        <v>20</v>
      </c>
      <c r="C4" s="66"/>
      <c r="D4" s="67"/>
      <c r="F4" s="9"/>
    </row>
    <row r="5" spans="1:6" ht="15" thickTop="1" x14ac:dyDescent="0.3">
      <c r="A5" s="2"/>
      <c r="B5" s="11" t="s">
        <v>0</v>
      </c>
      <c r="C5" s="10" t="s">
        <v>19</v>
      </c>
      <c r="D5" s="12" t="s">
        <v>1</v>
      </c>
    </row>
    <row r="6" spans="1:6" x14ac:dyDescent="0.3">
      <c r="A6" s="2"/>
      <c r="B6" s="3">
        <v>2004</v>
      </c>
      <c r="C6" s="43">
        <v>29460.58</v>
      </c>
      <c r="D6" s="5">
        <v>99969</v>
      </c>
    </row>
    <row r="7" spans="1:6" x14ac:dyDescent="0.3">
      <c r="A7" s="2"/>
      <c r="B7" s="6">
        <v>2005</v>
      </c>
      <c r="C7" s="44">
        <v>31623.67</v>
      </c>
      <c r="D7" s="7">
        <v>101023</v>
      </c>
    </row>
    <row r="8" spans="1:6" x14ac:dyDescent="0.3">
      <c r="A8" s="2"/>
      <c r="B8" s="3">
        <v>2006</v>
      </c>
      <c r="C8" s="43">
        <v>31471.72</v>
      </c>
      <c r="D8" s="5">
        <v>84922</v>
      </c>
    </row>
    <row r="9" spans="1:6" x14ac:dyDescent="0.3">
      <c r="A9" s="2"/>
      <c r="B9" s="6">
        <v>2007</v>
      </c>
      <c r="C9" s="44">
        <v>23398.78</v>
      </c>
      <c r="D9" s="7">
        <v>64201</v>
      </c>
    </row>
    <row r="10" spans="1:6" x14ac:dyDescent="0.3">
      <c r="A10" s="2"/>
      <c r="B10" s="3">
        <v>2008</v>
      </c>
      <c r="C10" s="43">
        <v>25637.759999999998</v>
      </c>
      <c r="D10" s="5">
        <v>63853</v>
      </c>
    </row>
    <row r="11" spans="1:6" x14ac:dyDescent="0.3">
      <c r="A11" s="2"/>
      <c r="B11" s="6">
        <v>2009</v>
      </c>
      <c r="C11" s="44">
        <v>26731.68</v>
      </c>
      <c r="D11" s="7">
        <v>62383</v>
      </c>
    </row>
    <row r="12" spans="1:6" x14ac:dyDescent="0.3">
      <c r="A12" s="2"/>
      <c r="B12" s="3">
        <v>2010</v>
      </c>
      <c r="C12" s="43">
        <v>27930.06</v>
      </c>
      <c r="D12" s="5">
        <v>65574</v>
      </c>
    </row>
    <row r="13" spans="1:6" x14ac:dyDescent="0.3">
      <c r="A13" s="2"/>
      <c r="B13" s="6">
        <v>2011</v>
      </c>
      <c r="C13" s="44">
        <v>30851.99</v>
      </c>
      <c r="D13" s="7">
        <v>63308</v>
      </c>
    </row>
    <row r="14" spans="1:6" x14ac:dyDescent="0.3">
      <c r="B14" s="3">
        <v>2012</v>
      </c>
      <c r="C14" s="43">
        <f>'2012'!C18</f>
        <v>31347.470000000005</v>
      </c>
      <c r="D14" s="5">
        <f>'2012'!D18</f>
        <v>56362</v>
      </c>
    </row>
    <row r="15" spans="1:6" x14ac:dyDescent="0.3">
      <c r="B15" s="6">
        <v>2013</v>
      </c>
      <c r="C15" s="44">
        <f>'2013'!C18</f>
        <v>24509.17</v>
      </c>
      <c r="D15" s="7">
        <f>'2013'!D18</f>
        <v>57676</v>
      </c>
    </row>
    <row r="16" spans="1:6" x14ac:dyDescent="0.3">
      <c r="B16" s="3">
        <v>2014</v>
      </c>
      <c r="C16" s="43">
        <f>'2014'!C18</f>
        <v>12532.060000000001</v>
      </c>
      <c r="D16" s="5">
        <f>'2014'!D18</f>
        <v>52230</v>
      </c>
    </row>
    <row r="17" spans="2:5" x14ac:dyDescent="0.3">
      <c r="B17" s="6">
        <v>2015</v>
      </c>
      <c r="C17" s="44">
        <f>'2015'!C18</f>
        <v>22985.06</v>
      </c>
      <c r="D17" s="7">
        <f>'2015'!D18</f>
        <v>55564</v>
      </c>
    </row>
    <row r="18" spans="2:5" x14ac:dyDescent="0.3">
      <c r="B18" s="3">
        <v>2016</v>
      </c>
      <c r="C18" s="43">
        <f>'2016'!C18</f>
        <v>24168.35</v>
      </c>
      <c r="D18" s="4">
        <f>'2016'!D18</f>
        <v>58017</v>
      </c>
    </row>
    <row r="19" spans="2:5" x14ac:dyDescent="0.3">
      <c r="B19" s="6">
        <v>2017</v>
      </c>
      <c r="C19" s="44">
        <f>'2017'!C18</f>
        <v>19075.11</v>
      </c>
      <c r="D19" s="35">
        <f>'2017'!D18</f>
        <v>51299</v>
      </c>
    </row>
    <row r="20" spans="2:5" x14ac:dyDescent="0.3">
      <c r="B20" s="3">
        <v>2018</v>
      </c>
      <c r="C20" s="43">
        <f>'2018'!C18</f>
        <v>24993.379999999997</v>
      </c>
      <c r="D20" s="4">
        <f>'2018'!D18</f>
        <v>49396</v>
      </c>
    </row>
    <row r="21" spans="2:5" x14ac:dyDescent="0.3">
      <c r="B21" s="6">
        <v>2019</v>
      </c>
      <c r="C21" s="44">
        <f>'2019'!C18</f>
        <v>18203.719999999998</v>
      </c>
      <c r="D21" s="38">
        <f>'2019'!D18</f>
        <v>32644</v>
      </c>
      <c r="E21" s="39"/>
    </row>
    <row r="22" spans="2:5" x14ac:dyDescent="0.3">
      <c r="B22" s="3">
        <v>2020</v>
      </c>
      <c r="C22" s="43">
        <f>'2020'!C18</f>
        <v>16381.920000000004</v>
      </c>
      <c r="D22" s="4">
        <f>'2020'!D18</f>
        <v>32039</v>
      </c>
    </row>
    <row r="23" spans="2:5" x14ac:dyDescent="0.3">
      <c r="B23" s="6">
        <v>2021</v>
      </c>
      <c r="C23" s="44">
        <f>'2021'!C18</f>
        <v>21574.960000000003</v>
      </c>
      <c r="D23" s="38">
        <f>'2021'!D18</f>
        <v>32680</v>
      </c>
    </row>
    <row r="24" spans="2:5" x14ac:dyDescent="0.3">
      <c r="B24" s="52">
        <v>2022</v>
      </c>
      <c r="C24" s="53">
        <v>23650.880000000001</v>
      </c>
      <c r="D24" s="54">
        <v>33937</v>
      </c>
    </row>
    <row r="25" spans="2:5" x14ac:dyDescent="0.3">
      <c r="B25" s="6">
        <v>2023</v>
      </c>
      <c r="C25" s="44">
        <v>22422.05</v>
      </c>
      <c r="D25" s="38">
        <v>31736</v>
      </c>
    </row>
    <row r="26" spans="2:5" x14ac:dyDescent="0.3">
      <c r="B26" s="52">
        <v>2024</v>
      </c>
      <c r="C26" s="53">
        <v>17457.73</v>
      </c>
      <c r="D26" s="54">
        <v>26034</v>
      </c>
    </row>
    <row r="27" spans="2:5" x14ac:dyDescent="0.3">
      <c r="B27" s="6">
        <v>2025</v>
      </c>
      <c r="C27" s="44">
        <v>18450.849999999999</v>
      </c>
      <c r="D27" s="38">
        <v>25091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2.5" customHeight="1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3</v>
      </c>
      <c r="D5" s="15" t="s">
        <v>4</v>
      </c>
    </row>
    <row r="6" spans="1:4" ht="15.6" x14ac:dyDescent="0.3">
      <c r="A6" s="2"/>
      <c r="B6" s="21" t="s">
        <v>5</v>
      </c>
      <c r="C6" s="25">
        <v>2597.31</v>
      </c>
      <c r="D6" s="26">
        <v>4976</v>
      </c>
    </row>
    <row r="7" spans="1:4" ht="15.6" x14ac:dyDescent="0.3">
      <c r="A7" s="2"/>
      <c r="B7" s="16" t="s">
        <v>6</v>
      </c>
      <c r="C7" s="17">
        <v>1970.68</v>
      </c>
      <c r="D7" s="18">
        <v>3725</v>
      </c>
    </row>
    <row r="8" spans="1:4" ht="15.6" x14ac:dyDescent="0.3">
      <c r="A8" s="2"/>
      <c r="B8" s="21" t="s">
        <v>7</v>
      </c>
      <c r="C8" s="25">
        <v>1494.18</v>
      </c>
      <c r="D8" s="26">
        <v>4189</v>
      </c>
    </row>
    <row r="9" spans="1:4" ht="15.6" x14ac:dyDescent="0.3">
      <c r="A9" s="2"/>
      <c r="B9" s="16" t="s">
        <v>8</v>
      </c>
      <c r="C9" s="17">
        <v>2017.73</v>
      </c>
      <c r="D9" s="18">
        <v>4716</v>
      </c>
    </row>
    <row r="10" spans="1:4" ht="15.6" x14ac:dyDescent="0.3">
      <c r="A10" s="2"/>
      <c r="B10" s="21" t="s">
        <v>9</v>
      </c>
      <c r="C10" s="25">
        <v>1936.27</v>
      </c>
      <c r="D10" s="26">
        <v>4724</v>
      </c>
    </row>
    <row r="11" spans="1:4" ht="15.6" x14ac:dyDescent="0.3">
      <c r="A11" s="2"/>
      <c r="B11" s="16" t="s">
        <v>10</v>
      </c>
      <c r="C11" s="17">
        <v>2137.81</v>
      </c>
      <c r="D11" s="18">
        <v>5676</v>
      </c>
    </row>
    <row r="12" spans="1:4" ht="15.6" x14ac:dyDescent="0.3">
      <c r="A12" s="2"/>
      <c r="B12" s="21" t="s">
        <v>11</v>
      </c>
      <c r="C12" s="25">
        <v>2054.7600000000002</v>
      </c>
      <c r="D12" s="26">
        <v>5321</v>
      </c>
    </row>
    <row r="13" spans="1:4" ht="15.6" x14ac:dyDescent="0.3">
      <c r="A13" s="2"/>
      <c r="B13" s="16" t="s">
        <v>12</v>
      </c>
      <c r="C13" s="17">
        <v>2229.37</v>
      </c>
      <c r="D13" s="18">
        <v>5888</v>
      </c>
    </row>
    <row r="14" spans="1:4" ht="15.6" x14ac:dyDescent="0.3">
      <c r="B14" s="21" t="s">
        <v>13</v>
      </c>
      <c r="C14" s="25">
        <v>2134.91</v>
      </c>
      <c r="D14" s="26">
        <v>5488</v>
      </c>
    </row>
    <row r="15" spans="1:4" ht="15.6" x14ac:dyDescent="0.3">
      <c r="B15" s="16" t="s">
        <v>14</v>
      </c>
      <c r="C15" s="19">
        <v>2023.46</v>
      </c>
      <c r="D15" s="20">
        <v>4931</v>
      </c>
    </row>
    <row r="16" spans="1:4" ht="15.6" x14ac:dyDescent="0.3">
      <c r="B16" s="21" t="s">
        <v>15</v>
      </c>
      <c r="C16" s="22">
        <v>1850.44</v>
      </c>
      <c r="D16" s="23">
        <v>3733</v>
      </c>
    </row>
    <row r="17" spans="2:4" ht="15.6" x14ac:dyDescent="0.3">
      <c r="B17" s="16" t="s">
        <v>16</v>
      </c>
      <c r="C17" s="19">
        <v>2062.25</v>
      </c>
      <c r="D17" s="20">
        <v>4309</v>
      </c>
    </row>
    <row r="18" spans="2:4" ht="16.2" thickBot="1" x14ac:dyDescent="0.35">
      <c r="B18" s="27" t="s">
        <v>17</v>
      </c>
      <c r="C18" s="28">
        <f>SUM(C6:C17)</f>
        <v>24509.17</v>
      </c>
      <c r="D18" s="29">
        <f>SUM(D6:D17)</f>
        <v>57676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2.5" customHeight="1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3</v>
      </c>
      <c r="D5" s="15" t="s">
        <v>4</v>
      </c>
    </row>
    <row r="6" spans="1:4" ht="15.6" x14ac:dyDescent="0.3">
      <c r="A6" s="2"/>
      <c r="B6" s="21" t="s">
        <v>5</v>
      </c>
      <c r="C6" s="25">
        <v>1062.5999999999999</v>
      </c>
      <c r="D6" s="26">
        <v>4221</v>
      </c>
    </row>
    <row r="7" spans="1:4" ht="15.6" x14ac:dyDescent="0.3">
      <c r="A7" s="2"/>
      <c r="B7" s="16" t="s">
        <v>6</v>
      </c>
      <c r="C7" s="17">
        <v>1075.3499999999999</v>
      </c>
      <c r="D7" s="18">
        <v>3894</v>
      </c>
    </row>
    <row r="8" spans="1:4" ht="15.6" x14ac:dyDescent="0.3">
      <c r="A8" s="2"/>
      <c r="B8" s="21" t="s">
        <v>7</v>
      </c>
      <c r="C8" s="25">
        <v>619.82000000000005</v>
      </c>
      <c r="D8" s="26">
        <v>3372</v>
      </c>
    </row>
    <row r="9" spans="1:4" ht="15.6" x14ac:dyDescent="0.3">
      <c r="A9" s="2"/>
      <c r="B9" s="16" t="s">
        <v>8</v>
      </c>
      <c r="C9" s="17">
        <v>1003.86</v>
      </c>
      <c r="D9" s="18">
        <v>3914</v>
      </c>
    </row>
    <row r="10" spans="1:4" ht="15.6" x14ac:dyDescent="0.3">
      <c r="A10" s="2"/>
      <c r="B10" s="21" t="s">
        <v>9</v>
      </c>
      <c r="C10" s="25">
        <v>1065.8</v>
      </c>
      <c r="D10" s="26">
        <v>4480</v>
      </c>
    </row>
    <row r="11" spans="1:4" ht="15.6" x14ac:dyDescent="0.3">
      <c r="A11" s="2"/>
      <c r="B11" s="16" t="s">
        <v>10</v>
      </c>
      <c r="C11" s="17">
        <v>1217.6300000000001</v>
      </c>
      <c r="D11" s="18">
        <v>4904</v>
      </c>
    </row>
    <row r="12" spans="1:4" ht="15.6" x14ac:dyDescent="0.3">
      <c r="A12" s="2"/>
      <c r="B12" s="21" t="s">
        <v>11</v>
      </c>
      <c r="C12" s="25">
        <v>1111.98</v>
      </c>
      <c r="D12" s="26">
        <v>4471</v>
      </c>
    </row>
    <row r="13" spans="1:4" ht="15.6" x14ac:dyDescent="0.3">
      <c r="A13" s="2"/>
      <c r="B13" s="16" t="s">
        <v>12</v>
      </c>
      <c r="C13" s="17">
        <v>1224.21</v>
      </c>
      <c r="D13" s="18">
        <v>5073</v>
      </c>
    </row>
    <row r="14" spans="1:4" ht="15.6" x14ac:dyDescent="0.3">
      <c r="B14" s="21" t="s">
        <v>13</v>
      </c>
      <c r="C14" s="25">
        <v>942.59</v>
      </c>
      <c r="D14" s="26">
        <v>4715</v>
      </c>
    </row>
    <row r="15" spans="1:4" ht="15.6" x14ac:dyDescent="0.3">
      <c r="B15" s="16" t="s">
        <v>14</v>
      </c>
      <c r="C15" s="19">
        <v>1131.17</v>
      </c>
      <c r="D15" s="20">
        <v>4650</v>
      </c>
    </row>
    <row r="16" spans="1:4" ht="15.6" x14ac:dyDescent="0.3">
      <c r="B16" s="21" t="s">
        <v>15</v>
      </c>
      <c r="C16" s="22">
        <v>966.45</v>
      </c>
      <c r="D16" s="23">
        <v>3994</v>
      </c>
    </row>
    <row r="17" spans="2:4" ht="15.6" x14ac:dyDescent="0.3">
      <c r="B17" s="16" t="s">
        <v>16</v>
      </c>
      <c r="C17" s="19">
        <v>1110.5999999999999</v>
      </c>
      <c r="D17" s="20">
        <v>4542</v>
      </c>
    </row>
    <row r="18" spans="2:4" ht="16.2" thickBot="1" x14ac:dyDescent="0.35">
      <c r="B18" s="27" t="s">
        <v>17</v>
      </c>
      <c r="C18" s="28">
        <f>SUM(C6:C17)</f>
        <v>12532.060000000001</v>
      </c>
      <c r="D18" s="29">
        <f>SUM(D6:D17)</f>
        <v>52230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2.5" customHeight="1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3</v>
      </c>
      <c r="D5" s="15" t="s">
        <v>4</v>
      </c>
    </row>
    <row r="6" spans="1:4" ht="15.6" x14ac:dyDescent="0.3">
      <c r="A6" s="2"/>
      <c r="B6" s="21" t="s">
        <v>5</v>
      </c>
      <c r="C6" s="25">
        <v>2295.83</v>
      </c>
      <c r="D6" s="26">
        <v>4151</v>
      </c>
    </row>
    <row r="7" spans="1:4" ht="15.6" x14ac:dyDescent="0.3">
      <c r="A7" s="2"/>
      <c r="B7" s="16" t="s">
        <v>6</v>
      </c>
      <c r="C7" s="17">
        <v>1252.51</v>
      </c>
      <c r="D7" s="18">
        <v>3579</v>
      </c>
    </row>
    <row r="8" spans="1:4" ht="15.6" x14ac:dyDescent="0.3">
      <c r="A8" s="2"/>
      <c r="B8" s="21" t="s">
        <v>7</v>
      </c>
      <c r="C8" s="25">
        <v>952.28</v>
      </c>
      <c r="D8" s="26">
        <v>3569</v>
      </c>
    </row>
    <row r="9" spans="1:4" ht="15.6" x14ac:dyDescent="0.3">
      <c r="A9" s="2"/>
      <c r="B9" s="16" t="s">
        <v>8</v>
      </c>
      <c r="C9" s="17">
        <v>1536.93</v>
      </c>
      <c r="D9" s="18">
        <v>3433</v>
      </c>
    </row>
    <row r="10" spans="1:4" ht="15.6" x14ac:dyDescent="0.3">
      <c r="A10" s="2"/>
      <c r="B10" s="21" t="s">
        <v>9</v>
      </c>
      <c r="C10" s="25">
        <v>1634.59</v>
      </c>
      <c r="D10" s="26">
        <v>3572</v>
      </c>
    </row>
    <row r="11" spans="1:4" ht="15.6" x14ac:dyDescent="0.3">
      <c r="A11" s="2"/>
      <c r="B11" s="16" t="s">
        <v>10</v>
      </c>
      <c r="C11" s="17">
        <v>1804.07</v>
      </c>
      <c r="D11" s="18">
        <v>4535</v>
      </c>
    </row>
    <row r="12" spans="1:4" ht="15.6" x14ac:dyDescent="0.3">
      <c r="A12" s="2"/>
      <c r="B12" s="21" t="s">
        <v>11</v>
      </c>
      <c r="C12" s="25">
        <v>2257.85</v>
      </c>
      <c r="D12" s="26">
        <v>5375</v>
      </c>
    </row>
    <row r="13" spans="1:4" ht="15.6" x14ac:dyDescent="0.3">
      <c r="A13" s="2"/>
      <c r="B13" s="16" t="s">
        <v>12</v>
      </c>
      <c r="C13" s="17">
        <v>2179.81</v>
      </c>
      <c r="D13" s="18">
        <v>5485</v>
      </c>
    </row>
    <row r="14" spans="1:4" ht="15.6" x14ac:dyDescent="0.3">
      <c r="B14" s="21" t="s">
        <v>13</v>
      </c>
      <c r="C14" s="25">
        <v>1967.22</v>
      </c>
      <c r="D14" s="26">
        <v>4621</v>
      </c>
    </row>
    <row r="15" spans="1:4" ht="15.6" x14ac:dyDescent="0.3">
      <c r="B15" s="16" t="s">
        <v>14</v>
      </c>
      <c r="C15" s="19">
        <v>1727.16</v>
      </c>
      <c r="D15" s="20">
        <v>4122</v>
      </c>
    </row>
    <row r="16" spans="1:4" ht="15.6" x14ac:dyDescent="0.3">
      <c r="B16" s="21" t="s">
        <v>15</v>
      </c>
      <c r="C16" s="22">
        <v>2769.75</v>
      </c>
      <c r="D16" s="23">
        <v>6888</v>
      </c>
    </row>
    <row r="17" spans="2:4" ht="15.6" x14ac:dyDescent="0.3">
      <c r="B17" s="16" t="s">
        <v>16</v>
      </c>
      <c r="C17" s="19">
        <v>2607.06</v>
      </c>
      <c r="D17" s="20">
        <v>6234</v>
      </c>
    </row>
    <row r="18" spans="2:4" ht="16.2" thickBot="1" x14ac:dyDescent="0.35">
      <c r="B18" s="27" t="s">
        <v>17</v>
      </c>
      <c r="C18" s="28">
        <f>SUM(C6:C17)</f>
        <v>22985.06</v>
      </c>
      <c r="D18" s="29">
        <f>SUM(D6:D17)</f>
        <v>55564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1.6" thickBot="1" x14ac:dyDescent="0.35">
      <c r="B4" s="65" t="s">
        <v>20</v>
      </c>
      <c r="C4" s="66"/>
      <c r="D4" s="67"/>
    </row>
    <row r="5" spans="1:4" ht="18.600000000000001" thickTop="1" x14ac:dyDescent="0.35">
      <c r="B5" s="13" t="s">
        <v>2</v>
      </c>
      <c r="C5" s="14" t="s">
        <v>18</v>
      </c>
      <c r="D5" s="15" t="s">
        <v>4</v>
      </c>
    </row>
    <row r="6" spans="1:4" ht="15.6" x14ac:dyDescent="0.3">
      <c r="B6" s="21" t="s">
        <v>5</v>
      </c>
      <c r="C6" s="25">
        <v>3755.32</v>
      </c>
      <c r="D6" s="26">
        <v>6287</v>
      </c>
    </row>
    <row r="7" spans="1:4" ht="15.6" x14ac:dyDescent="0.3">
      <c r="A7" s="2"/>
      <c r="B7" s="16" t="s">
        <v>6</v>
      </c>
      <c r="C7" s="17">
        <v>2358.6</v>
      </c>
      <c r="D7" s="18">
        <v>5214</v>
      </c>
    </row>
    <row r="8" spans="1:4" ht="15.6" x14ac:dyDescent="0.3">
      <c r="A8" s="2"/>
      <c r="B8" s="21" t="s">
        <v>7</v>
      </c>
      <c r="C8" s="25">
        <v>2253.83</v>
      </c>
      <c r="D8" s="26">
        <v>5433</v>
      </c>
    </row>
    <row r="9" spans="1:4" ht="15.6" x14ac:dyDescent="0.3">
      <c r="A9" s="2"/>
      <c r="B9" s="16" t="s">
        <v>8</v>
      </c>
      <c r="C9" s="17">
        <v>1874.83</v>
      </c>
      <c r="D9" s="18">
        <v>4248</v>
      </c>
    </row>
    <row r="10" spans="1:4" ht="15.6" x14ac:dyDescent="0.3">
      <c r="A10" s="2"/>
      <c r="B10" s="21" t="s">
        <v>9</v>
      </c>
      <c r="C10" s="25">
        <v>1212.74</v>
      </c>
      <c r="D10" s="26">
        <v>5213</v>
      </c>
    </row>
    <row r="11" spans="1:4" ht="15.6" x14ac:dyDescent="0.3">
      <c r="A11" s="2"/>
      <c r="B11" s="16" t="s">
        <v>10</v>
      </c>
      <c r="C11" s="17">
        <v>1858.02</v>
      </c>
      <c r="D11" s="18">
        <v>5031</v>
      </c>
    </row>
    <row r="12" spans="1:4" ht="15.6" x14ac:dyDescent="0.3">
      <c r="A12" s="2"/>
      <c r="B12" s="21" t="s">
        <v>11</v>
      </c>
      <c r="C12" s="25">
        <v>2165.02</v>
      </c>
      <c r="D12" s="26">
        <v>5535</v>
      </c>
    </row>
    <row r="13" spans="1:4" ht="15.6" x14ac:dyDescent="0.3">
      <c r="A13" s="2"/>
      <c r="B13" s="16" t="s">
        <v>12</v>
      </c>
      <c r="C13" s="17">
        <v>2098.2800000000002</v>
      </c>
      <c r="D13" s="18">
        <v>5223</v>
      </c>
    </row>
    <row r="14" spans="1:4" ht="15.6" x14ac:dyDescent="0.3">
      <c r="A14" s="2"/>
      <c r="B14" s="21" t="s">
        <v>13</v>
      </c>
      <c r="C14" s="25">
        <v>1922.98</v>
      </c>
      <c r="D14" s="26">
        <v>4771</v>
      </c>
    </row>
    <row r="15" spans="1:4" ht="15.6" x14ac:dyDescent="0.3">
      <c r="A15" s="2"/>
      <c r="B15" s="16" t="s">
        <v>14</v>
      </c>
      <c r="C15" s="19">
        <v>1629.84</v>
      </c>
      <c r="D15" s="20">
        <v>3549</v>
      </c>
    </row>
    <row r="16" spans="1:4" ht="15.6" x14ac:dyDescent="0.3">
      <c r="B16" s="21" t="s">
        <v>15</v>
      </c>
      <c r="C16" s="22">
        <v>1512.3</v>
      </c>
      <c r="D16" s="23">
        <v>3741</v>
      </c>
    </row>
    <row r="17" spans="2:4" ht="15.6" x14ac:dyDescent="0.3">
      <c r="B17" s="16" t="s">
        <v>16</v>
      </c>
      <c r="C17" s="19">
        <v>1526.59</v>
      </c>
      <c r="D17" s="20">
        <v>3772</v>
      </c>
    </row>
    <row r="18" spans="2:4" ht="16.2" thickBot="1" x14ac:dyDescent="0.35">
      <c r="B18" s="27" t="s">
        <v>17</v>
      </c>
      <c r="C18" s="28">
        <f>SUM(C6:C17)</f>
        <v>24168.35</v>
      </c>
      <c r="D18" s="29">
        <f>SUM(D6:D17)</f>
        <v>58017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1.6" thickBot="1" x14ac:dyDescent="0.35">
      <c r="B4" s="65" t="s">
        <v>20</v>
      </c>
      <c r="C4" s="66"/>
      <c r="D4" s="67"/>
    </row>
    <row r="5" spans="1:4" ht="18.600000000000001" thickTop="1" x14ac:dyDescent="0.35">
      <c r="B5" s="13" t="s">
        <v>2</v>
      </c>
      <c r="C5" s="14" t="s">
        <v>18</v>
      </c>
      <c r="D5" s="15" t="s">
        <v>4</v>
      </c>
    </row>
    <row r="6" spans="1:4" ht="15.6" x14ac:dyDescent="0.3">
      <c r="B6" s="30" t="s">
        <v>5</v>
      </c>
      <c r="C6" s="25">
        <v>1671.03</v>
      </c>
      <c r="D6" s="26">
        <v>4371</v>
      </c>
    </row>
    <row r="7" spans="1:4" ht="15.6" x14ac:dyDescent="0.3">
      <c r="A7" s="2"/>
      <c r="B7" s="16" t="s">
        <v>6</v>
      </c>
      <c r="C7" s="24">
        <v>1517.34</v>
      </c>
      <c r="D7" s="18">
        <v>4122</v>
      </c>
    </row>
    <row r="8" spans="1:4" ht="15.6" x14ac:dyDescent="0.3">
      <c r="A8" s="2"/>
      <c r="B8" s="30" t="s">
        <v>7</v>
      </c>
      <c r="C8" s="25">
        <v>1602.85</v>
      </c>
      <c r="D8" s="26">
        <v>4199</v>
      </c>
    </row>
    <row r="9" spans="1:4" ht="15.6" x14ac:dyDescent="0.3">
      <c r="A9" s="2"/>
      <c r="B9" s="16" t="s">
        <v>8</v>
      </c>
      <c r="C9" s="17">
        <v>1499.4</v>
      </c>
      <c r="D9" s="18">
        <v>5213</v>
      </c>
    </row>
    <row r="10" spans="1:4" ht="15.6" x14ac:dyDescent="0.3">
      <c r="A10" s="2"/>
      <c r="B10" s="21" t="s">
        <v>9</v>
      </c>
      <c r="C10" s="25">
        <v>1406.2</v>
      </c>
      <c r="D10" s="26">
        <v>3911</v>
      </c>
    </row>
    <row r="11" spans="1:4" ht="15.6" x14ac:dyDescent="0.3">
      <c r="A11" s="2"/>
      <c r="B11" s="16" t="s">
        <v>10</v>
      </c>
      <c r="C11" s="17">
        <v>1955.66</v>
      </c>
      <c r="D11" s="18">
        <v>5322</v>
      </c>
    </row>
    <row r="12" spans="1:4" ht="15.6" x14ac:dyDescent="0.3">
      <c r="A12" s="2"/>
      <c r="B12" s="21" t="s">
        <v>11</v>
      </c>
      <c r="C12" s="25">
        <v>1529.26</v>
      </c>
      <c r="D12" s="26">
        <v>3820</v>
      </c>
    </row>
    <row r="13" spans="1:4" ht="15.6" x14ac:dyDescent="0.3">
      <c r="A13" s="2"/>
      <c r="B13" s="16" t="s">
        <v>12</v>
      </c>
      <c r="C13" s="17">
        <v>1454.67</v>
      </c>
      <c r="D13" s="18">
        <v>3834</v>
      </c>
    </row>
    <row r="14" spans="1:4" ht="15.6" x14ac:dyDescent="0.3">
      <c r="A14" s="2"/>
      <c r="B14" s="21" t="s">
        <v>13</v>
      </c>
      <c r="C14" s="25">
        <v>1807.4</v>
      </c>
      <c r="D14" s="26">
        <v>4525</v>
      </c>
    </row>
    <row r="15" spans="1:4" ht="15.6" x14ac:dyDescent="0.3">
      <c r="A15" s="2"/>
      <c r="B15" s="16" t="s">
        <v>14</v>
      </c>
      <c r="C15" s="19">
        <v>1522.87</v>
      </c>
      <c r="D15" s="20">
        <v>4229</v>
      </c>
    </row>
    <row r="16" spans="1:4" ht="15.6" x14ac:dyDescent="0.3">
      <c r="B16" s="21" t="s">
        <v>15</v>
      </c>
      <c r="C16" s="25">
        <v>1480.75</v>
      </c>
      <c r="D16" s="26">
        <v>3889</v>
      </c>
    </row>
    <row r="17" spans="2:4" ht="15.6" x14ac:dyDescent="0.3">
      <c r="B17" s="16" t="s">
        <v>16</v>
      </c>
      <c r="C17" s="19">
        <v>1627.68</v>
      </c>
      <c r="D17" s="20">
        <v>3864</v>
      </c>
    </row>
    <row r="18" spans="2:4" ht="16.2" thickBot="1" x14ac:dyDescent="0.35">
      <c r="B18" s="31" t="s">
        <v>17</v>
      </c>
      <c r="C18" s="32">
        <f>SUM(C6:C17)</f>
        <v>19075.11</v>
      </c>
      <c r="D18" s="33">
        <f>SUM(D6:D17)</f>
        <v>51299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2.5" customHeight="1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4" ht="15.6" x14ac:dyDescent="0.3">
      <c r="A6" s="2"/>
      <c r="B6" s="30" t="s">
        <v>5</v>
      </c>
      <c r="C6" s="25">
        <v>1941.89</v>
      </c>
      <c r="D6" s="26">
        <v>4499</v>
      </c>
    </row>
    <row r="7" spans="1:4" ht="15.6" x14ac:dyDescent="0.3">
      <c r="A7" s="2"/>
      <c r="B7" s="16" t="s">
        <v>6</v>
      </c>
      <c r="C7" s="24">
        <v>1933.02</v>
      </c>
      <c r="D7" s="18">
        <v>3882</v>
      </c>
    </row>
    <row r="8" spans="1:4" ht="15.6" x14ac:dyDescent="0.3">
      <c r="A8" s="2"/>
      <c r="B8" s="21" t="s">
        <v>7</v>
      </c>
      <c r="C8" s="25">
        <v>1619.1</v>
      </c>
      <c r="D8" s="26">
        <v>3503</v>
      </c>
    </row>
    <row r="9" spans="1:4" ht="15.6" x14ac:dyDescent="0.3">
      <c r="A9" s="2"/>
      <c r="B9" s="34" t="s">
        <v>8</v>
      </c>
      <c r="C9" s="17">
        <v>2661.46</v>
      </c>
      <c r="D9" s="18">
        <v>3864</v>
      </c>
    </row>
    <row r="10" spans="1:4" ht="15.6" x14ac:dyDescent="0.3">
      <c r="A10" s="2"/>
      <c r="B10" s="21" t="s">
        <v>9</v>
      </c>
      <c r="C10" s="25">
        <v>1742.53</v>
      </c>
      <c r="D10" s="26">
        <v>3644</v>
      </c>
    </row>
    <row r="11" spans="1:4" ht="15.6" x14ac:dyDescent="0.3">
      <c r="A11" s="2"/>
      <c r="B11" s="16" t="s">
        <v>10</v>
      </c>
      <c r="C11" s="17">
        <v>2373.46</v>
      </c>
      <c r="D11" s="18">
        <v>4493</v>
      </c>
    </row>
    <row r="12" spans="1:4" ht="15.6" x14ac:dyDescent="0.3">
      <c r="A12" s="2"/>
      <c r="B12" s="30" t="s">
        <v>11</v>
      </c>
      <c r="C12" s="22">
        <v>3190.72</v>
      </c>
      <c r="D12" s="23">
        <v>6330</v>
      </c>
    </row>
    <row r="13" spans="1:4" ht="15.6" x14ac:dyDescent="0.3">
      <c r="B13" s="16" t="s">
        <v>12</v>
      </c>
      <c r="C13" s="17">
        <v>3130.22</v>
      </c>
      <c r="D13" s="18">
        <v>6096</v>
      </c>
    </row>
    <row r="14" spans="1:4" ht="15.6" x14ac:dyDescent="0.3">
      <c r="B14" s="21" t="s">
        <v>13</v>
      </c>
      <c r="C14" s="25">
        <v>2798.19</v>
      </c>
      <c r="D14" s="26">
        <v>5534</v>
      </c>
    </row>
    <row r="15" spans="1:4" ht="15.6" x14ac:dyDescent="0.3">
      <c r="B15" s="34" t="s">
        <v>14</v>
      </c>
      <c r="C15" s="17">
        <v>1455.89</v>
      </c>
      <c r="D15" s="18">
        <v>2247</v>
      </c>
    </row>
    <row r="16" spans="1:4" ht="15.6" x14ac:dyDescent="0.3">
      <c r="B16" s="21" t="s">
        <v>15</v>
      </c>
      <c r="C16" s="25">
        <v>1330.18</v>
      </c>
      <c r="D16" s="26">
        <v>2568</v>
      </c>
    </row>
    <row r="17" spans="2:4" ht="15.6" x14ac:dyDescent="0.3">
      <c r="B17" s="16" t="s">
        <v>16</v>
      </c>
      <c r="C17" s="19">
        <v>816.72</v>
      </c>
      <c r="D17" s="20">
        <f>2523+213</f>
        <v>2736</v>
      </c>
    </row>
    <row r="18" spans="2:4" ht="16.2" thickBot="1" x14ac:dyDescent="0.35">
      <c r="B18" s="31" t="s">
        <v>17</v>
      </c>
      <c r="C18" s="32">
        <f>SUM(C6:C17)</f>
        <v>24993.379999999997</v>
      </c>
      <c r="D18" s="33">
        <f>SUM(D6:D17)</f>
        <v>49396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15" sqref="C15"/>
    </sheetView>
  </sheetViews>
  <sheetFormatPr defaultColWidth="9.109375" defaultRowHeight="14.4" x14ac:dyDescent="0.3"/>
  <cols>
    <col min="1" max="1" width="16.88671875" customWidth="1"/>
    <col min="2" max="2" width="21" customWidth="1"/>
    <col min="3" max="3" width="29.5546875" customWidth="1"/>
    <col min="4" max="4" width="32.33203125" customWidth="1"/>
  </cols>
  <sheetData>
    <row r="3" spans="1:4" ht="15" thickBot="1" x14ac:dyDescent="0.35"/>
    <row r="4" spans="1:4" ht="22.5" customHeight="1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4" ht="15.6" x14ac:dyDescent="0.3">
      <c r="A6" s="2"/>
      <c r="B6" s="30" t="s">
        <v>5</v>
      </c>
      <c r="C6" s="25">
        <v>1524.45</v>
      </c>
      <c r="D6" s="26">
        <f>2592+240</f>
        <v>2832</v>
      </c>
    </row>
    <row r="7" spans="1:4" ht="15.6" x14ac:dyDescent="0.3">
      <c r="A7" s="2"/>
      <c r="B7" s="16" t="s">
        <v>6</v>
      </c>
      <c r="C7" s="17">
        <v>1223.05</v>
      </c>
      <c r="D7" s="18">
        <f>301+3247</f>
        <v>3548</v>
      </c>
    </row>
    <row r="8" spans="1:4" ht="15.6" x14ac:dyDescent="0.3">
      <c r="A8" s="2"/>
      <c r="B8" s="21" t="s">
        <v>7</v>
      </c>
      <c r="C8" s="25">
        <v>1480.98</v>
      </c>
      <c r="D8" s="26">
        <f>10+269+90+2361</f>
        <v>2730</v>
      </c>
    </row>
    <row r="9" spans="1:4" ht="15.6" x14ac:dyDescent="0.3">
      <c r="A9" s="2"/>
      <c r="B9" s="34" t="s">
        <v>8</v>
      </c>
      <c r="C9" s="17">
        <v>2355.9499999999998</v>
      </c>
      <c r="D9" s="18">
        <f>11+330+89+2686</f>
        <v>3116</v>
      </c>
    </row>
    <row r="10" spans="1:4" ht="15.6" x14ac:dyDescent="0.3">
      <c r="A10" s="2"/>
      <c r="B10" s="21" t="s">
        <v>9</v>
      </c>
      <c r="C10" s="25">
        <v>1480.98</v>
      </c>
      <c r="D10" s="26">
        <f>254+2412</f>
        <v>2666</v>
      </c>
    </row>
    <row r="11" spans="1:4" ht="15.6" x14ac:dyDescent="0.3">
      <c r="A11" s="2"/>
      <c r="B11" s="16" t="s">
        <v>10</v>
      </c>
      <c r="C11" s="17">
        <v>1476.14</v>
      </c>
      <c r="D11" s="18">
        <f>2450+262</f>
        <v>2712</v>
      </c>
    </row>
    <row r="12" spans="1:4" ht="15.6" x14ac:dyDescent="0.3">
      <c r="A12" s="2"/>
      <c r="B12" s="30" t="s">
        <v>11</v>
      </c>
      <c r="C12" s="22">
        <v>1401.83</v>
      </c>
      <c r="D12" s="23">
        <f>2308+236</f>
        <v>2544</v>
      </c>
    </row>
    <row r="13" spans="1:4" ht="15.6" x14ac:dyDescent="0.3">
      <c r="B13" s="16" t="s">
        <v>12</v>
      </c>
      <c r="C13" s="17">
        <v>1684.53</v>
      </c>
      <c r="D13" s="18">
        <f>2739+270</f>
        <v>3009</v>
      </c>
    </row>
    <row r="14" spans="1:4" ht="15.6" x14ac:dyDescent="0.3">
      <c r="B14" s="21" t="s">
        <v>13</v>
      </c>
      <c r="C14" s="25">
        <v>1697.26</v>
      </c>
      <c r="D14" s="26">
        <f>240+2696</f>
        <v>2936</v>
      </c>
    </row>
    <row r="15" spans="1:4" ht="15.6" x14ac:dyDescent="0.3">
      <c r="B15" s="34" t="s">
        <v>14</v>
      </c>
      <c r="C15" s="17">
        <v>1423.5</v>
      </c>
      <c r="D15" s="18">
        <f>2151+226</f>
        <v>2377</v>
      </c>
    </row>
    <row r="16" spans="1:4" ht="15.6" x14ac:dyDescent="0.3">
      <c r="B16" s="21" t="s">
        <v>15</v>
      </c>
      <c r="C16" s="25">
        <v>1259.1099999999999</v>
      </c>
      <c r="D16" s="26">
        <f>1993+209</f>
        <v>2202</v>
      </c>
    </row>
    <row r="17" spans="2:4" ht="15.6" x14ac:dyDescent="0.3">
      <c r="B17" s="16" t="s">
        <v>16</v>
      </c>
      <c r="C17" s="19">
        <v>1195.94</v>
      </c>
      <c r="D17" s="20">
        <f>1801+171</f>
        <v>1972</v>
      </c>
    </row>
    <row r="18" spans="2:4" ht="16.2" thickBot="1" x14ac:dyDescent="0.35">
      <c r="B18" s="31" t="s">
        <v>17</v>
      </c>
      <c r="C18" s="32">
        <f>SUM(C6:C17)</f>
        <v>18203.719999999998</v>
      </c>
      <c r="D18" s="33">
        <f>SUM(D6:D17)</f>
        <v>32644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9" sqref="B9:D17"/>
    </sheetView>
  </sheetViews>
  <sheetFormatPr defaultRowHeight="14.4" x14ac:dyDescent="0.3"/>
  <cols>
    <col min="1" max="1" width="19" customWidth="1"/>
    <col min="2" max="2" width="17.6640625" customWidth="1"/>
    <col min="3" max="3" width="24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65" t="s">
        <v>20</v>
      </c>
      <c r="C4" s="66"/>
      <c r="D4" s="67"/>
    </row>
    <row r="5" spans="1:4" ht="18.600000000000001" thickTop="1" x14ac:dyDescent="0.35">
      <c r="A5" s="2"/>
      <c r="B5" s="13" t="s">
        <v>2</v>
      </c>
      <c r="C5" s="14" t="s">
        <v>18</v>
      </c>
      <c r="D5" s="15" t="s">
        <v>4</v>
      </c>
    </row>
    <row r="6" spans="1:4" ht="15.6" x14ac:dyDescent="0.3">
      <c r="A6" s="2"/>
      <c r="B6" s="30" t="s">
        <v>5</v>
      </c>
      <c r="C6" s="25">
        <v>1682.88</v>
      </c>
      <c r="D6" s="26">
        <f>2671+248</f>
        <v>2919</v>
      </c>
    </row>
    <row r="7" spans="1:4" ht="15.6" x14ac:dyDescent="0.3">
      <c r="A7" s="2"/>
      <c r="B7" s="16" t="s">
        <v>6</v>
      </c>
      <c r="C7" s="17">
        <v>1549.8</v>
      </c>
      <c r="D7" s="18">
        <f>3079+295</f>
        <v>3374</v>
      </c>
    </row>
    <row r="8" spans="1:4" ht="15.6" x14ac:dyDescent="0.3">
      <c r="A8" s="2"/>
      <c r="B8" s="21" t="s">
        <v>7</v>
      </c>
      <c r="C8" s="25">
        <v>1191.19</v>
      </c>
      <c r="D8" s="26">
        <f>2025+200</f>
        <v>2225</v>
      </c>
    </row>
    <row r="9" spans="1:4" ht="15.6" x14ac:dyDescent="0.3">
      <c r="A9" s="2"/>
      <c r="B9" s="34" t="s">
        <v>8</v>
      </c>
      <c r="C9" s="17">
        <v>1432.83</v>
      </c>
      <c r="D9" s="18">
        <f>2380+288</f>
        <v>2668</v>
      </c>
    </row>
    <row r="10" spans="1:4" ht="15.6" x14ac:dyDescent="0.3">
      <c r="A10" s="2"/>
      <c r="B10" s="21" t="s">
        <v>9</v>
      </c>
      <c r="C10" s="25">
        <v>1322.3</v>
      </c>
      <c r="D10" s="26">
        <f>2305+255</f>
        <v>2560</v>
      </c>
    </row>
    <row r="11" spans="1:4" ht="15.6" x14ac:dyDescent="0.3">
      <c r="A11" s="2"/>
      <c r="B11" s="16" t="s">
        <v>10</v>
      </c>
      <c r="C11" s="17">
        <v>1110.08</v>
      </c>
      <c r="D11" s="18">
        <f>1831+236</f>
        <v>2067</v>
      </c>
    </row>
    <row r="12" spans="1:4" ht="15.6" x14ac:dyDescent="0.3">
      <c r="A12" s="2"/>
      <c r="B12" s="30" t="s">
        <v>11</v>
      </c>
      <c r="C12" s="22">
        <v>1508.15</v>
      </c>
      <c r="D12" s="23">
        <f>2541+331</f>
        <v>2872</v>
      </c>
    </row>
    <row r="13" spans="1:4" ht="15.6" x14ac:dyDescent="0.3">
      <c r="B13" s="16" t="s">
        <v>12</v>
      </c>
      <c r="C13" s="17">
        <v>1751.96</v>
      </c>
      <c r="D13" s="18">
        <f>2961+366</f>
        <v>3327</v>
      </c>
    </row>
    <row r="14" spans="1:4" ht="15.6" x14ac:dyDescent="0.3">
      <c r="B14" s="21" t="s">
        <v>13</v>
      </c>
      <c r="C14" s="25">
        <v>1598</v>
      </c>
      <c r="D14" s="26">
        <f>2629+332</f>
        <v>2961</v>
      </c>
    </row>
    <row r="15" spans="1:4" ht="15.6" x14ac:dyDescent="0.3">
      <c r="B15" s="34" t="s">
        <v>14</v>
      </c>
      <c r="C15" s="17">
        <v>638.02</v>
      </c>
      <c r="D15" s="18">
        <f>2254+291</f>
        <v>2545</v>
      </c>
    </row>
    <row r="16" spans="1:4" ht="15.6" x14ac:dyDescent="0.3">
      <c r="B16" s="21" t="s">
        <v>15</v>
      </c>
      <c r="C16" s="25">
        <v>1169.3800000000001</v>
      </c>
      <c r="D16" s="26">
        <f>1840+205</f>
        <v>2045</v>
      </c>
    </row>
    <row r="17" spans="2:4" ht="15.6" x14ac:dyDescent="0.3">
      <c r="B17" s="16" t="s">
        <v>16</v>
      </c>
      <c r="C17" s="19">
        <v>1427.33</v>
      </c>
      <c r="D17" s="20">
        <f>2246+230</f>
        <v>2476</v>
      </c>
    </row>
    <row r="18" spans="2:4" ht="16.2" thickBot="1" x14ac:dyDescent="0.35">
      <c r="B18" s="31" t="s">
        <v>17</v>
      </c>
      <c r="C18" s="32">
        <f>SUM(C6:C17)</f>
        <v>16381.920000000004</v>
      </c>
      <c r="D18" s="33">
        <f>SUM(D6:D17)</f>
        <v>32039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2026-01-19T01:29:48Z</dcterms:modified>
</cp:coreProperties>
</file>