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CARGA TÉRMICA" sheetId="1" r:id="rId1"/>
  </sheets>
  <definedNames>
    <definedName name="_xlnm.Print_Area" localSheetId="0">'CARGA TÉRMICA'!$A$1:$J$98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sz val="10"/>
            <rFont val="Arial"/>
            <family val="0"/>
          </rPr>
          <t xml:space="preserve">Digitar o tipo de vidro:
</t>
        </r>
        <r>
          <rPr>
            <b/>
            <sz val="10"/>
            <color indexed="12"/>
            <rFont val="Arial"/>
            <family val="2"/>
          </rPr>
          <t>C</t>
        </r>
        <r>
          <rPr>
            <sz val="10"/>
            <rFont val="Arial"/>
            <family val="0"/>
          </rPr>
          <t xml:space="preserve">omum  ou </t>
        </r>
        <r>
          <rPr>
            <b/>
            <sz val="10"/>
            <color indexed="12"/>
            <rFont val="Arial"/>
            <family val="2"/>
          </rPr>
          <t>T</t>
        </r>
        <r>
          <rPr>
            <sz val="10"/>
            <rFont val="Arial"/>
            <family val="0"/>
          </rPr>
          <t>ijolo de Vidro</t>
        </r>
      </text>
    </comment>
    <comment ref="B30" authorId="0">
      <text>
        <r>
          <rPr>
            <sz val="10"/>
            <rFont val="Arial"/>
            <family val="0"/>
          </rPr>
          <t>Não considerar paredes entre ambientes condicionados.</t>
        </r>
      </text>
    </comment>
    <comment ref="B41" authorId="0">
      <text>
        <r>
          <rPr>
            <sz val="10"/>
            <rFont val="Arial"/>
            <family val="0"/>
          </rPr>
          <t>Não considerar piso diretamente sobre o solo.</t>
        </r>
      </text>
    </comment>
    <comment ref="B63" authorId="0">
      <text>
        <r>
          <rPr>
            <sz val="10"/>
            <rFont val="Arial"/>
            <family val="0"/>
          </rPr>
          <t>No caso de Restaurantes</t>
        </r>
      </text>
    </comment>
    <comment ref="F77" authorId="0">
      <text>
        <r>
          <rPr>
            <sz val="10"/>
            <rFont val="Arial"/>
            <family val="0"/>
          </rPr>
          <t>Quilo-caloria por hora</t>
        </r>
      </text>
    </comment>
    <comment ref="F78" authorId="0">
      <text>
        <r>
          <rPr>
            <sz val="10"/>
            <rFont val="Arial"/>
            <family val="0"/>
          </rPr>
          <t>BTU
British Thermal Unit
Unidade de Temperatura Britânica</t>
        </r>
      </text>
    </comment>
    <comment ref="F79" authorId="0">
      <text>
        <r>
          <rPr>
            <sz val="10"/>
            <rFont val="Arial"/>
            <family val="0"/>
          </rPr>
          <t>TR
Tonelada de Refrigeração</t>
        </r>
      </text>
    </comment>
    <comment ref="F80" authorId="0">
      <text>
        <r>
          <rPr>
            <sz val="10"/>
            <rFont val="Arial"/>
            <family val="0"/>
          </rPr>
          <t>Quilo - Watts</t>
        </r>
      </text>
    </comment>
  </commentList>
</comments>
</file>

<file path=xl/sharedStrings.xml><?xml version="1.0" encoding="utf-8"?>
<sst xmlns="http://schemas.openxmlformats.org/spreadsheetml/2006/main" count="102" uniqueCount="72">
  <si>
    <t>Janelas:  Insolação</t>
  </si>
  <si>
    <t>PROTEÇÃO</t>
  </si>
  <si>
    <t xml:space="preserve"> Tipo de Vidro</t>
  </si>
  <si>
    <t>Localização</t>
  </si>
  <si>
    <t>Área (m²)</t>
  </si>
  <si>
    <t>Sem</t>
  </si>
  <si>
    <t>Com/Interna</t>
  </si>
  <si>
    <t>Com/Externa</t>
  </si>
  <si>
    <t>Fator</t>
  </si>
  <si>
    <t>C</t>
  </si>
  <si>
    <t>Norte</t>
  </si>
  <si>
    <t>Nordeste</t>
  </si>
  <si>
    <t>Leste</t>
  </si>
  <si>
    <t>Sudeste</t>
  </si>
  <si>
    <t>Sul</t>
  </si>
  <si>
    <t>Sudoeste</t>
  </si>
  <si>
    <t>Oeste</t>
  </si>
  <si>
    <t>Noroeste</t>
  </si>
  <si>
    <t>Vidro Comum</t>
  </si>
  <si>
    <t>Tijolo de Vidro</t>
  </si>
  <si>
    <t>Paredes:</t>
  </si>
  <si>
    <t>Paredes externas</t>
  </si>
  <si>
    <t>Construção Leve</t>
  </si>
  <si>
    <t>Construção Pesada</t>
  </si>
  <si>
    <t>orientação  Sul</t>
  </si>
  <si>
    <t>outra orientação</t>
  </si>
  <si>
    <t>Paredes internas</t>
  </si>
  <si>
    <t>Teto:</t>
  </si>
  <si>
    <t>Entre andares</t>
  </si>
  <si>
    <t>Piso</t>
  </si>
  <si>
    <t>Número de Pessoas</t>
  </si>
  <si>
    <t>Em atividade normal</t>
  </si>
  <si>
    <t>Número</t>
  </si>
  <si>
    <t>Em repouso</t>
  </si>
  <si>
    <t>Em forte atividade</t>
  </si>
  <si>
    <t>Outras fontes de Calor:</t>
  </si>
  <si>
    <t>Aparelhos Elétricos</t>
  </si>
  <si>
    <t>Potência (W)</t>
  </si>
  <si>
    <t>Iluminação</t>
  </si>
  <si>
    <t>Forno Elétrico</t>
  </si>
  <si>
    <t>Aparelhos de Grelhar</t>
  </si>
  <si>
    <t>Mesa Quente</t>
  </si>
  <si>
    <t>Cafeteiras</t>
  </si>
  <si>
    <t>Motores</t>
  </si>
  <si>
    <t>Potência (HP)</t>
  </si>
  <si>
    <t>Alimentos por pessoa</t>
  </si>
  <si>
    <t>Incandescente</t>
  </si>
  <si>
    <t>Portas ou vãos continuamente abertos para áreas não condicionadas</t>
  </si>
  <si>
    <t>Portas</t>
  </si>
  <si>
    <t>Sub - Total</t>
  </si>
  <si>
    <t>Fator Geográfico:</t>
  </si>
  <si>
    <t xml:space="preserve"> Referente ao índice da Região (MAPA)</t>
  </si>
  <si>
    <t>Energia (kcal/h)</t>
  </si>
  <si>
    <t>Energia (BTU)</t>
  </si>
  <si>
    <t>Paredes (amb.ñ.ref.)</t>
  </si>
  <si>
    <r>
      <t xml:space="preserve">Sob telhado </t>
    </r>
    <r>
      <rPr>
        <b/>
        <sz val="8"/>
        <rFont val="Arial"/>
        <family val="1"/>
      </rPr>
      <t>com</t>
    </r>
    <r>
      <rPr>
        <sz val="8"/>
        <rFont val="Arial"/>
        <family val="0"/>
      </rPr>
      <t xml:space="preserve"> isolação</t>
    </r>
  </si>
  <si>
    <r>
      <t xml:space="preserve">Sob telhado </t>
    </r>
    <r>
      <rPr>
        <b/>
        <sz val="8"/>
        <rFont val="Arial"/>
        <family val="0"/>
      </rPr>
      <t>sem</t>
    </r>
    <r>
      <rPr>
        <sz val="8"/>
        <rFont val="Arial"/>
        <family val="0"/>
      </rPr>
      <t xml:space="preserve"> isolação</t>
    </r>
  </si>
  <si>
    <t>Nº Refeições</t>
  </si>
  <si>
    <t>Fluorescente</t>
  </si>
  <si>
    <t>em (kcal/h)</t>
  </si>
  <si>
    <t>em (kcal/h)</t>
  </si>
  <si>
    <r>
      <t xml:space="preserve">em </t>
    </r>
    <r>
      <rPr>
        <sz val="8"/>
        <color indexed="8"/>
        <rFont val="Arial"/>
        <family val="0"/>
      </rPr>
      <t>(kcal/h)</t>
    </r>
  </si>
  <si>
    <r>
      <t xml:space="preserve">em </t>
    </r>
    <r>
      <rPr>
        <sz val="8"/>
        <color indexed="8"/>
        <rFont val="Arial"/>
        <family val="0"/>
      </rPr>
      <t>(BTU/h)</t>
    </r>
  </si>
  <si>
    <r>
      <t xml:space="preserve">em </t>
    </r>
    <r>
      <rPr>
        <sz val="8"/>
        <color indexed="8"/>
        <rFont val="Arial"/>
        <family val="0"/>
      </rPr>
      <t>TR</t>
    </r>
  </si>
  <si>
    <r>
      <t xml:space="preserve">em </t>
    </r>
    <r>
      <rPr>
        <sz val="8"/>
        <color indexed="8"/>
        <rFont val="Arial"/>
        <family val="0"/>
      </rPr>
      <t>kW</t>
    </r>
  </si>
  <si>
    <t>Em lage exposta ao Sol sem isolamento</t>
  </si>
  <si>
    <t>Em lage com 2,5cm de isolação ou mais</t>
  </si>
  <si>
    <t>Piso:  (exceto os diretamente sobre o solo)</t>
  </si>
  <si>
    <t>Janelas: Transmissão  (Deve-se somar todas as áreas de mesmo material)</t>
  </si>
  <si>
    <t>CAMPOS PARA PREENCHIMENTO</t>
  </si>
  <si>
    <t xml:space="preserve">Carga térmica Total </t>
  </si>
  <si>
    <t>CÁLCULO SIMPLIFICADO DE CARGA TÉRMICA                               SEGUNDO NBR 5410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</si>
</sst>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_(* #,##0.00_);_(* \(#,##0.00\);_(* \-??_);_(@_)"/>
    <numFmt numFmtId="173" formatCode="0.000E+00"/>
    <numFmt numFmtId="174" formatCode="#,##0.0"/>
    <numFmt numFmtId="175" formatCode="#,##0.000"/>
    <numFmt numFmtId="176" formatCode="_(* #,##0.000_);_(* \(#,##0.000\);_(* \-???_);_(@_)"/>
    <numFmt numFmtId="177" formatCode="_(* #,##0.0_);_(* \(#,##0.0\);_(* \-?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</numFmts>
  <fonts count="5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Tahoma"/>
      <family val="0"/>
    </font>
    <font>
      <b/>
      <sz val="8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10"/>
      <name val="Tahoma"/>
      <family val="0"/>
    </font>
    <font>
      <b/>
      <sz val="8"/>
      <name val="Arial"/>
      <family val="1"/>
    </font>
    <font>
      <sz val="8"/>
      <color indexed="8"/>
      <name val="Tahoma"/>
      <family val="0"/>
    </font>
    <font>
      <sz val="8"/>
      <color indexed="8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Tahoma"/>
      <family val="2"/>
    </font>
    <font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.8"/>
      <color indexed="36"/>
      <name val="Arial"/>
      <family val="0"/>
    </font>
    <font>
      <b/>
      <u val="single"/>
      <sz val="18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62"/>
      <name val="Tahoma"/>
      <family val="2"/>
    </font>
    <font>
      <b/>
      <sz val="10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Tahoma"/>
      <family val="2"/>
    </font>
    <font>
      <b/>
      <sz val="10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4" fillId="0" borderId="0" xfId="0" applyFont="1" applyAlignment="1">
      <alignment/>
    </xf>
    <xf numFmtId="0" fontId="17" fillId="33" borderId="0" xfId="44" applyFont="1" applyFill="1" applyBorder="1" applyAlignment="1" applyProtection="1">
      <alignment horizontal="center"/>
      <protection/>
    </xf>
    <xf numFmtId="0" fontId="15" fillId="33" borderId="0" xfId="44" applyFill="1" applyBorder="1" applyAlignment="1" applyProtection="1">
      <alignment/>
      <protection/>
    </xf>
    <xf numFmtId="0" fontId="2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5" fillId="37" borderId="11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left"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wrapText="1"/>
      <protection/>
    </xf>
    <xf numFmtId="0" fontId="3" fillId="37" borderId="0" xfId="0" applyFont="1" applyFill="1" applyBorder="1" applyAlignment="1" applyProtection="1">
      <alignment horizontal="center" textRotation="90"/>
      <protection/>
    </xf>
    <xf numFmtId="0" fontId="5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 wrapText="1"/>
      <protection/>
    </xf>
    <xf numFmtId="0" fontId="3" fillId="37" borderId="0" xfId="0" applyFont="1" applyFill="1" applyBorder="1" applyAlignment="1" applyProtection="1">
      <alignment horizontal="center"/>
      <protection/>
    </xf>
    <xf numFmtId="172" fontId="3" fillId="37" borderId="0" xfId="53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/>
      <protection/>
    </xf>
    <xf numFmtId="172" fontId="3" fillId="37" borderId="0" xfId="53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 horizontal="left"/>
      <protection/>
    </xf>
    <xf numFmtId="0" fontId="3" fillId="37" borderId="0" xfId="0" applyFont="1" applyFill="1" applyBorder="1" applyAlignment="1" applyProtection="1">
      <alignment horizontal="left"/>
      <protection/>
    </xf>
    <xf numFmtId="0" fontId="3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 horizontal="center"/>
      <protection/>
    </xf>
    <xf numFmtId="172" fontId="3" fillId="37" borderId="0" xfId="0" applyNumberFormat="1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/>
      <protection/>
    </xf>
    <xf numFmtId="172" fontId="3" fillId="37" borderId="0" xfId="0" applyNumberFormat="1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>
      <alignment/>
    </xf>
    <xf numFmtId="0" fontId="5" fillId="37" borderId="0" xfId="0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 horizontal="center"/>
      <protection/>
    </xf>
    <xf numFmtId="0" fontId="7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 wrapText="1"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8" fillId="37" borderId="0" xfId="0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 horizontal="right" wrapText="1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wrapText="1"/>
      <protection/>
    </xf>
    <xf numFmtId="172" fontId="3" fillId="36" borderId="0" xfId="53" applyFont="1" applyFill="1" applyBorder="1" applyAlignment="1" applyProtection="1">
      <alignment horizontal="center"/>
      <protection/>
    </xf>
    <xf numFmtId="172" fontId="3" fillId="36" borderId="0" xfId="0" applyNumberFormat="1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172" fontId="3" fillId="37" borderId="0" xfId="0" applyNumberFormat="1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172" fontId="3" fillId="37" borderId="0" xfId="0" applyNumberFormat="1" applyFont="1" applyFill="1" applyBorder="1" applyAlignment="1" applyProtection="1">
      <alignment horizontal="right"/>
      <protection/>
    </xf>
    <xf numFmtId="0" fontId="5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 wrapText="1"/>
      <protection/>
    </xf>
    <xf numFmtId="0" fontId="5" fillId="37" borderId="0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 horizontal="center"/>
      <protection/>
    </xf>
    <xf numFmtId="0" fontId="10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 horizontal="center"/>
      <protection/>
    </xf>
    <xf numFmtId="172" fontId="5" fillId="37" borderId="0" xfId="0" applyNumberFormat="1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10" fillId="36" borderId="0" xfId="0" applyFont="1" applyFill="1" applyBorder="1" applyAlignment="1" applyProtection="1">
      <alignment horizontal="left"/>
      <protection locked="0"/>
    </xf>
    <xf numFmtId="0" fontId="5" fillId="36" borderId="0" xfId="0" applyFont="1" applyFill="1" applyBorder="1" applyAlignment="1" applyProtection="1">
      <alignment horizontal="center"/>
      <protection locked="0"/>
    </xf>
    <xf numFmtId="0" fontId="6" fillId="36" borderId="0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wrapText="1"/>
      <protection/>
    </xf>
    <xf numFmtId="172" fontId="3" fillId="35" borderId="0" xfId="53" applyFont="1" applyFill="1" applyBorder="1" applyAlignment="1" applyProtection="1">
      <alignment horizontal="center"/>
      <protection/>
    </xf>
    <xf numFmtId="172" fontId="3" fillId="35" borderId="0" xfId="0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4" fillId="36" borderId="0" xfId="0" applyFont="1" applyFill="1" applyBorder="1" applyAlignment="1">
      <alignment/>
    </xf>
    <xf numFmtId="0" fontId="1" fillId="37" borderId="0" xfId="0" applyFont="1" applyFill="1" applyBorder="1" applyAlignment="1" applyProtection="1">
      <alignment/>
      <protection locked="0"/>
    </xf>
    <xf numFmtId="0" fontId="1" fillId="37" borderId="0" xfId="0" applyFont="1" applyFill="1" applyBorder="1" applyAlignment="1" applyProtection="1">
      <alignment/>
      <protection locked="0"/>
    </xf>
    <xf numFmtId="172" fontId="3" fillId="38" borderId="0" xfId="53" applyFont="1" applyFill="1" applyBorder="1" applyAlignment="1" applyProtection="1">
      <alignment/>
      <protection locked="0"/>
    </xf>
    <xf numFmtId="172" fontId="3" fillId="38" borderId="0" xfId="53" applyFont="1" applyFill="1" applyBorder="1" applyAlignment="1" applyProtection="1">
      <alignment horizontal="center"/>
      <protection locked="0"/>
    </xf>
    <xf numFmtId="0" fontId="7" fillId="39" borderId="0" xfId="0" applyFont="1" applyFill="1" applyBorder="1" applyAlignment="1" applyProtection="1">
      <alignment horizontal="center"/>
      <protection locked="0"/>
    </xf>
    <xf numFmtId="0" fontId="7" fillId="39" borderId="0" xfId="0" applyFont="1" applyFill="1" applyBorder="1" applyAlignment="1" applyProtection="1">
      <alignment horizontal="center"/>
      <protection locked="0"/>
    </xf>
    <xf numFmtId="0" fontId="7" fillId="39" borderId="0" xfId="0" applyFont="1" applyFill="1" applyBorder="1" applyAlignment="1" applyProtection="1">
      <alignment horizontal="center"/>
      <protection locked="0"/>
    </xf>
    <xf numFmtId="172" fontId="5" fillId="38" borderId="0" xfId="53" applyFont="1" applyFill="1" applyBorder="1" applyAlignment="1" applyProtection="1">
      <alignment horizontal="center"/>
      <protection locked="0"/>
    </xf>
    <xf numFmtId="0" fontId="5" fillId="38" borderId="0" xfId="0" applyFont="1" applyFill="1" applyBorder="1" applyAlignment="1" applyProtection="1">
      <alignment horizontal="center"/>
      <protection locked="0"/>
    </xf>
    <xf numFmtId="0" fontId="55" fillId="36" borderId="0" xfId="0" applyFont="1" applyFill="1" applyBorder="1" applyAlignment="1">
      <alignment horizontal="center"/>
    </xf>
    <xf numFmtId="0" fontId="7" fillId="37" borderId="0" xfId="0" applyFont="1" applyFill="1" applyBorder="1" applyAlignment="1" applyProtection="1">
      <alignment/>
      <protection/>
    </xf>
    <xf numFmtId="172" fontId="3" fillId="35" borderId="0" xfId="0" applyNumberFormat="1" applyFont="1" applyFill="1" applyBorder="1" applyAlignment="1" applyProtection="1">
      <alignment/>
      <protection/>
    </xf>
    <xf numFmtId="172" fontId="3" fillId="37" borderId="0" xfId="0" applyNumberFormat="1" applyFont="1" applyFill="1" applyBorder="1" applyAlignment="1" applyProtection="1">
      <alignment/>
      <protection/>
    </xf>
    <xf numFmtId="172" fontId="3" fillId="35" borderId="0" xfId="0" applyNumberFormat="1" applyFont="1" applyFill="1" applyBorder="1" applyAlignment="1" applyProtection="1">
      <alignment horizontal="left"/>
      <protection/>
    </xf>
    <xf numFmtId="172" fontId="3" fillId="35" borderId="0" xfId="53" applyFont="1" applyFill="1" applyBorder="1" applyAlignment="1">
      <alignment/>
    </xf>
    <xf numFmtId="172" fontId="3" fillId="35" borderId="0" xfId="53" applyFont="1" applyFill="1" applyBorder="1" applyAlignment="1">
      <alignment/>
    </xf>
    <xf numFmtId="172" fontId="3" fillId="37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81</xdr:row>
      <xdr:rowOff>28575</xdr:rowOff>
    </xdr:from>
    <xdr:to>
      <xdr:col>6</xdr:col>
      <xdr:colOff>523875</xdr:colOff>
      <xdr:row>97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2677775"/>
          <a:ext cx="33432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8</xdr:row>
      <xdr:rowOff>161925</xdr:rowOff>
    </xdr:from>
    <xdr:to>
      <xdr:col>2</xdr:col>
      <xdr:colOff>352425</xdr:colOff>
      <xdr:row>8</xdr:row>
      <xdr:rowOff>485775</xdr:rowOff>
    </xdr:to>
    <xdr:sp>
      <xdr:nvSpPr>
        <xdr:cNvPr id="2" name="Line 15"/>
        <xdr:cNvSpPr>
          <a:spLocks/>
        </xdr:cNvSpPr>
      </xdr:nvSpPr>
      <xdr:spPr>
        <a:xfrm>
          <a:off x="1676400" y="1609725"/>
          <a:ext cx="0" cy="323850"/>
        </a:xfrm>
        <a:prstGeom prst="line">
          <a:avLst/>
        </a:prstGeom>
        <a:noFill/>
        <a:ln w="28575" cmpd="sng">
          <a:solidFill>
            <a:srgbClr val="1F497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8</xdr:row>
      <xdr:rowOff>161925</xdr:rowOff>
    </xdr:from>
    <xdr:to>
      <xdr:col>6</xdr:col>
      <xdr:colOff>352425</xdr:colOff>
      <xdr:row>8</xdr:row>
      <xdr:rowOff>485775</xdr:rowOff>
    </xdr:to>
    <xdr:sp>
      <xdr:nvSpPr>
        <xdr:cNvPr id="3" name="Line 16"/>
        <xdr:cNvSpPr>
          <a:spLocks/>
        </xdr:cNvSpPr>
      </xdr:nvSpPr>
      <xdr:spPr>
        <a:xfrm>
          <a:off x="4714875" y="1609725"/>
          <a:ext cx="0" cy="323850"/>
        </a:xfrm>
        <a:prstGeom prst="line">
          <a:avLst/>
        </a:prstGeom>
        <a:noFill/>
        <a:ln w="28575" cmpd="sng">
          <a:solidFill>
            <a:srgbClr val="1F497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228600</xdr:rowOff>
    </xdr:from>
    <xdr:to>
      <xdr:col>1</xdr:col>
      <xdr:colOff>180975</xdr:colOff>
      <xdr:row>8</xdr:row>
      <xdr:rowOff>466725</xdr:rowOff>
    </xdr:to>
    <xdr:sp>
      <xdr:nvSpPr>
        <xdr:cNvPr id="4" name="Line 17"/>
        <xdr:cNvSpPr>
          <a:spLocks/>
        </xdr:cNvSpPr>
      </xdr:nvSpPr>
      <xdr:spPr>
        <a:xfrm flipH="1">
          <a:off x="247650" y="1676400"/>
          <a:ext cx="152400" cy="238125"/>
        </a:xfrm>
        <a:prstGeom prst="line">
          <a:avLst/>
        </a:prstGeom>
        <a:noFill/>
        <a:ln w="28575" cmpd="sng">
          <a:solidFill>
            <a:srgbClr val="1F497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285750</xdr:colOff>
      <xdr:row>0</xdr:row>
      <xdr:rowOff>38100</xdr:rowOff>
    </xdr:from>
    <xdr:to>
      <xdr:col>8</xdr:col>
      <xdr:colOff>285750</xdr:colOff>
      <xdr:row>3</xdr:row>
      <xdr:rowOff>285750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38100"/>
          <a:ext cx="2190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115" zoomScaleNormal="115" zoomScalePageLayoutView="0" workbookViewId="0" topLeftCell="A1">
      <selection activeCell="D77" sqref="D77"/>
    </sheetView>
  </sheetViews>
  <sheetFormatPr defaultColWidth="0" defaultRowHeight="12.75" zeroHeight="1"/>
  <cols>
    <col min="1" max="1" width="3.28125" style="2" customWidth="1"/>
    <col min="2" max="2" width="16.57421875" style="2" customWidth="1"/>
    <col min="3" max="3" width="11.421875" style="4" customWidth="1"/>
    <col min="4" max="4" width="9.421875" style="4" customWidth="1"/>
    <col min="5" max="5" width="13.00390625" style="2" customWidth="1"/>
    <col min="6" max="6" width="11.7109375" style="2" customWidth="1"/>
    <col min="7" max="8" width="10.57421875" style="2" customWidth="1"/>
    <col min="9" max="9" width="11.8515625" style="2" customWidth="1"/>
    <col min="10" max="10" width="0.9921875" style="2" hidden="1" customWidth="1"/>
    <col min="11" max="16384" width="11.7109375" style="2" hidden="1" customWidth="1"/>
  </cols>
  <sheetData>
    <row r="1" spans="1:10" ht="12.75">
      <c r="A1"/>
      <c r="J1" s="3"/>
    </row>
    <row r="2" spans="1:10" ht="23.25">
      <c r="A2" s="4"/>
      <c r="B2" s="9"/>
      <c r="F2" s="10"/>
      <c r="J2" s="3"/>
    </row>
    <row r="3" spans="1:10" ht="12.75">
      <c r="A3" s="4"/>
      <c r="E3" s="11"/>
      <c r="J3" s="3"/>
    </row>
    <row r="4" spans="1:10" ht="24.75" customHeight="1">
      <c r="A4" s="4"/>
      <c r="J4" s="3"/>
    </row>
    <row r="5" spans="1:10" ht="8.25" customHeight="1" hidden="1">
      <c r="A5" s="4"/>
      <c r="J5" s="3"/>
    </row>
    <row r="6" spans="1:10" ht="12.75">
      <c r="A6" s="117" t="s">
        <v>71</v>
      </c>
      <c r="B6" s="117"/>
      <c r="C6" s="117"/>
      <c r="D6" s="117"/>
      <c r="E6" s="117"/>
      <c r="F6" s="117"/>
      <c r="G6" s="117"/>
      <c r="H6" s="117"/>
      <c r="I6" s="117"/>
      <c r="J6" s="3"/>
    </row>
    <row r="7" spans="1:7" s="13" customFormat="1" ht="16.5" customHeight="1" thickBot="1">
      <c r="A7" s="12"/>
      <c r="F7" s="14"/>
      <c r="G7" s="14"/>
    </row>
    <row r="8" spans="1:10" s="7" customFormat="1" ht="11.25" customHeight="1" thickBot="1">
      <c r="A8" s="16">
        <v>1</v>
      </c>
      <c r="B8" s="17" t="s">
        <v>0</v>
      </c>
      <c r="C8" s="18"/>
      <c r="D8" s="19" t="s">
        <v>1</v>
      </c>
      <c r="E8" s="19"/>
      <c r="F8" s="19"/>
      <c r="G8" s="107" t="s">
        <v>69</v>
      </c>
      <c r="H8" s="20"/>
      <c r="I8" s="20"/>
      <c r="J8" s="6"/>
    </row>
    <row r="9" spans="1:10" s="7" customFormat="1" ht="59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3" t="s">
        <v>8</v>
      </c>
      <c r="H9" s="24" t="s">
        <v>52</v>
      </c>
      <c r="I9" s="20" t="s">
        <v>53</v>
      </c>
      <c r="J9" s="6"/>
    </row>
    <row r="10" spans="1:10" s="7" customFormat="1" ht="10.5">
      <c r="A10" s="112" t="s">
        <v>9</v>
      </c>
      <c r="B10" s="25" t="s">
        <v>10</v>
      </c>
      <c r="C10" s="110"/>
      <c r="D10" s="25">
        <v>240</v>
      </c>
      <c r="E10" s="25">
        <v>115</v>
      </c>
      <c r="F10" s="25">
        <v>70</v>
      </c>
      <c r="G10" s="111"/>
      <c r="H10" s="26">
        <f>IF(($A10="T")+($A10="t"),0.5*C10*G10,C10*G10)</f>
        <v>0</v>
      </c>
      <c r="I10" s="26">
        <f>H10*3.968</f>
        <v>0</v>
      </c>
      <c r="J10" s="6"/>
    </row>
    <row r="11" spans="1:10" s="7" customFormat="1" ht="10.5">
      <c r="A11" s="113" t="s">
        <v>9</v>
      </c>
      <c r="B11" s="25" t="s">
        <v>11</v>
      </c>
      <c r="C11" s="110"/>
      <c r="D11" s="25">
        <v>240</v>
      </c>
      <c r="E11" s="25">
        <v>95</v>
      </c>
      <c r="F11" s="25">
        <v>70</v>
      </c>
      <c r="G11" s="111"/>
      <c r="H11" s="26">
        <f>IF(($A11="T")+($A11="t"),0.5*C11*G11,C11*G11)</f>
        <v>0</v>
      </c>
      <c r="I11" s="26">
        <f>H11*3.968</f>
        <v>0</v>
      </c>
      <c r="J11" s="6"/>
    </row>
    <row r="12" spans="1:10" s="7" customFormat="1" ht="10.5">
      <c r="A12" s="113" t="s">
        <v>9</v>
      </c>
      <c r="B12" s="25" t="s">
        <v>12</v>
      </c>
      <c r="C12" s="110"/>
      <c r="D12" s="25">
        <v>270</v>
      </c>
      <c r="E12" s="25">
        <v>130</v>
      </c>
      <c r="F12" s="25">
        <v>85</v>
      </c>
      <c r="G12" s="111"/>
      <c r="H12" s="26">
        <f>IF(($A12="T")+($A12="t"),0.5*C12*G12,C12*G12)</f>
        <v>0</v>
      </c>
      <c r="I12" s="26">
        <f aca="true" t="shared" si="0" ref="I12:I18">H12*3.968</f>
        <v>0</v>
      </c>
      <c r="J12" s="6"/>
    </row>
    <row r="13" spans="1:10" s="7" customFormat="1" ht="10.5">
      <c r="A13" s="113" t="s">
        <v>9</v>
      </c>
      <c r="B13" s="25" t="s">
        <v>13</v>
      </c>
      <c r="C13" s="110"/>
      <c r="D13" s="25">
        <v>200</v>
      </c>
      <c r="E13" s="25">
        <v>85</v>
      </c>
      <c r="F13" s="25">
        <v>70</v>
      </c>
      <c r="G13" s="111"/>
      <c r="H13" s="26">
        <f>IF(($A13="T")+($A13="t"),0.5*C13*G13,C13*G13)</f>
        <v>0</v>
      </c>
      <c r="I13" s="26">
        <f t="shared" si="0"/>
        <v>0</v>
      </c>
      <c r="J13" s="6"/>
    </row>
    <row r="14" spans="1:14" s="7" customFormat="1" ht="12.75">
      <c r="A14" s="113" t="s">
        <v>9</v>
      </c>
      <c r="B14" s="25" t="s">
        <v>14</v>
      </c>
      <c r="C14" s="110"/>
      <c r="D14" s="25">
        <v>0</v>
      </c>
      <c r="E14" s="25">
        <v>0</v>
      </c>
      <c r="F14" s="25">
        <v>0</v>
      </c>
      <c r="G14" s="111"/>
      <c r="H14" s="26">
        <f>IF(($A14="T")+($A14="t"),0.5*C14*G14,C14*G14)</f>
        <v>0</v>
      </c>
      <c r="I14" s="26">
        <f t="shared" si="0"/>
        <v>0</v>
      </c>
      <c r="J14" s="6"/>
      <c r="K14" s="5"/>
      <c r="L14" s="2"/>
      <c r="M14" s="2"/>
      <c r="N14" s="2"/>
    </row>
    <row r="15" spans="1:14" s="7" customFormat="1" ht="12.75">
      <c r="A15" s="113" t="s">
        <v>9</v>
      </c>
      <c r="B15" s="25" t="s">
        <v>15</v>
      </c>
      <c r="C15" s="110"/>
      <c r="D15" s="25">
        <v>400</v>
      </c>
      <c r="E15" s="25">
        <v>160</v>
      </c>
      <c r="F15" s="25">
        <v>115</v>
      </c>
      <c r="G15" s="111"/>
      <c r="H15" s="26">
        <f>IF(($A15="T")+($A15="t"),0.5*C15*G15,C15*G15)</f>
        <v>0</v>
      </c>
      <c r="I15" s="26">
        <f t="shared" si="0"/>
        <v>0</v>
      </c>
      <c r="J15" s="6"/>
      <c r="K15" s="1"/>
      <c r="L15" s="1"/>
      <c r="M15" s="2"/>
      <c r="N15" s="2"/>
    </row>
    <row r="16" spans="1:10" s="7" customFormat="1" ht="10.5">
      <c r="A16" s="112" t="s">
        <v>9</v>
      </c>
      <c r="B16" s="25" t="s">
        <v>16</v>
      </c>
      <c r="C16" s="110"/>
      <c r="D16" s="25">
        <v>500</v>
      </c>
      <c r="E16" s="25">
        <v>220</v>
      </c>
      <c r="F16" s="25">
        <v>150</v>
      </c>
      <c r="G16" s="111"/>
      <c r="H16" s="26">
        <f>IF(($A16="T")+($A16="t"),0.5*C16*G16,C16*G16)</f>
        <v>0</v>
      </c>
      <c r="I16" s="26">
        <f t="shared" si="0"/>
        <v>0</v>
      </c>
      <c r="J16" s="6"/>
    </row>
    <row r="17" spans="1:10" s="7" customFormat="1" ht="10.5">
      <c r="A17" s="114" t="s">
        <v>9</v>
      </c>
      <c r="B17" s="27" t="s">
        <v>17</v>
      </c>
      <c r="C17" s="110"/>
      <c r="D17" s="27">
        <v>350</v>
      </c>
      <c r="E17" s="27">
        <v>150</v>
      </c>
      <c r="F17" s="27">
        <v>95</v>
      </c>
      <c r="G17" s="111"/>
      <c r="H17" s="28">
        <f>IF(($A17="T")+($A17="t"),0.5*C17*G17,C17*G17)</f>
        <v>0</v>
      </c>
      <c r="I17" s="28">
        <f t="shared" si="0"/>
        <v>0</v>
      </c>
      <c r="J17" s="6"/>
    </row>
    <row r="18" spans="1:65" s="98" customFormat="1" ht="11.25" thickBot="1">
      <c r="A18" s="96"/>
      <c r="B18" s="97"/>
      <c r="C18" s="96"/>
      <c r="D18" s="96"/>
      <c r="E18" s="97"/>
      <c r="F18" s="97"/>
      <c r="G18" s="97"/>
      <c r="H18" s="121">
        <f>MAX(H10:H17)</f>
        <v>0</v>
      </c>
      <c r="I18" s="122">
        <f t="shared" si="0"/>
        <v>0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</row>
    <row r="19" spans="1:10" s="7" customFormat="1" ht="11.25" thickBot="1">
      <c r="A19" s="16">
        <v>2</v>
      </c>
      <c r="B19" s="29" t="s">
        <v>68</v>
      </c>
      <c r="C19" s="29"/>
      <c r="D19" s="29"/>
      <c r="E19" s="29"/>
      <c r="F19" s="29"/>
      <c r="G19" s="30"/>
      <c r="H19" s="31"/>
      <c r="I19" s="31"/>
      <c r="J19" s="6"/>
    </row>
    <row r="20" spans="1:10" s="7" customFormat="1" ht="10.5">
      <c r="A20" s="32"/>
      <c r="B20" s="33" t="s">
        <v>18</v>
      </c>
      <c r="C20" s="23" t="s">
        <v>4</v>
      </c>
      <c r="D20" s="34" t="s">
        <v>8</v>
      </c>
      <c r="E20" s="34"/>
      <c r="F20" s="34"/>
      <c r="G20" s="34"/>
      <c r="H20" s="35"/>
      <c r="I20" s="31"/>
      <c r="J20" s="6"/>
    </row>
    <row r="21" spans="1:10" s="7" customFormat="1" ht="10.5">
      <c r="A21" s="32"/>
      <c r="B21" s="33"/>
      <c r="C21" s="111"/>
      <c r="D21" s="36">
        <v>50</v>
      </c>
      <c r="E21" s="36"/>
      <c r="F21" s="36"/>
      <c r="G21" s="36"/>
      <c r="H21" s="37">
        <f>D21*C21</f>
        <v>0</v>
      </c>
      <c r="I21" s="37">
        <f>H21*3.968</f>
        <v>0</v>
      </c>
      <c r="J21" s="6"/>
    </row>
    <row r="22" spans="1:10" s="7" customFormat="1" ht="10.5">
      <c r="A22" s="38"/>
      <c r="B22" s="39" t="s">
        <v>19</v>
      </c>
      <c r="C22" s="111"/>
      <c r="D22" s="40">
        <v>25</v>
      </c>
      <c r="E22" s="40"/>
      <c r="F22" s="40"/>
      <c r="G22" s="40"/>
      <c r="H22" s="37">
        <f>D22*C22</f>
        <v>0</v>
      </c>
      <c r="I22" s="41">
        <f>H22*3.968</f>
        <v>0</v>
      </c>
      <c r="J22" s="6"/>
    </row>
    <row r="23" spans="1:9" s="98" customFormat="1" ht="11.25" thickBot="1">
      <c r="A23" s="99"/>
      <c r="B23" s="100"/>
      <c r="C23" s="99"/>
      <c r="D23" s="99"/>
      <c r="E23" s="100"/>
      <c r="F23" s="100"/>
      <c r="G23" s="100"/>
      <c r="H23" s="119">
        <f>SUM(H21:H22)</f>
        <v>0</v>
      </c>
      <c r="I23" s="122">
        <f>H23*3.968</f>
        <v>0</v>
      </c>
    </row>
    <row r="24" spans="1:10" s="7" customFormat="1" ht="11.25" thickBot="1">
      <c r="A24" s="16">
        <v>3</v>
      </c>
      <c r="B24" s="45" t="s">
        <v>20</v>
      </c>
      <c r="C24" s="18"/>
      <c r="D24" s="18"/>
      <c r="E24" s="39"/>
      <c r="F24" s="39"/>
      <c r="G24" s="39"/>
      <c r="H24" s="31"/>
      <c r="I24" s="31"/>
      <c r="J24" s="6"/>
    </row>
    <row r="25" spans="1:10" s="7" customFormat="1" ht="21">
      <c r="A25" s="46"/>
      <c r="B25" s="47" t="s">
        <v>21</v>
      </c>
      <c r="C25" s="23" t="s">
        <v>4</v>
      </c>
      <c r="D25" s="48" t="s">
        <v>22</v>
      </c>
      <c r="E25" s="49" t="s">
        <v>23</v>
      </c>
      <c r="F25" s="49"/>
      <c r="G25" s="23" t="s">
        <v>8</v>
      </c>
      <c r="H25" s="31"/>
      <c r="I25" s="31"/>
      <c r="J25" s="6"/>
    </row>
    <row r="26" spans="1:10" s="7" customFormat="1" ht="10.5">
      <c r="A26" s="32"/>
      <c r="B26" s="50" t="s">
        <v>24</v>
      </c>
      <c r="C26" s="111"/>
      <c r="D26" s="25">
        <v>13</v>
      </c>
      <c r="E26" s="49">
        <v>10</v>
      </c>
      <c r="F26" s="49"/>
      <c r="G26" s="111"/>
      <c r="H26" s="26">
        <f>G26*C26</f>
        <v>0</v>
      </c>
      <c r="I26" s="26">
        <f>H26*3.968</f>
        <v>0</v>
      </c>
      <c r="J26" s="6"/>
    </row>
    <row r="27" spans="1:10" s="7" customFormat="1" ht="10.5">
      <c r="A27" s="38"/>
      <c r="B27" s="39" t="s">
        <v>25</v>
      </c>
      <c r="C27" s="111"/>
      <c r="D27" s="27">
        <v>20</v>
      </c>
      <c r="E27" s="51">
        <v>12</v>
      </c>
      <c r="F27" s="51"/>
      <c r="G27" s="111"/>
      <c r="H27" s="28">
        <f>G27*C27</f>
        <v>0</v>
      </c>
      <c r="I27" s="28">
        <f>H27*3.968</f>
        <v>0</v>
      </c>
      <c r="J27" s="6"/>
    </row>
    <row r="28" spans="1:10" s="7" customFormat="1" ht="10.5">
      <c r="A28" s="42"/>
      <c r="B28" s="43"/>
      <c r="C28" s="42"/>
      <c r="D28" s="42"/>
      <c r="E28" s="43"/>
      <c r="F28" s="43"/>
      <c r="G28" s="43"/>
      <c r="H28" s="43"/>
      <c r="I28" s="44"/>
      <c r="J28" s="6"/>
    </row>
    <row r="29" spans="1:10" s="7" customFormat="1" ht="10.5">
      <c r="A29" s="52"/>
      <c r="B29" s="47" t="s">
        <v>26</v>
      </c>
      <c r="C29" s="23" t="s">
        <v>4</v>
      </c>
      <c r="D29" s="49" t="s">
        <v>8</v>
      </c>
      <c r="E29" s="49"/>
      <c r="F29" s="49"/>
      <c r="G29" s="49"/>
      <c r="H29" s="31"/>
      <c r="I29" s="31"/>
      <c r="J29" s="6"/>
    </row>
    <row r="30" spans="1:10" s="7" customFormat="1" ht="10.5">
      <c r="A30" s="38"/>
      <c r="B30" s="39" t="s">
        <v>54</v>
      </c>
      <c r="C30" s="111"/>
      <c r="D30" s="40">
        <v>13</v>
      </c>
      <c r="E30" s="40"/>
      <c r="F30" s="40"/>
      <c r="G30" s="40"/>
      <c r="H30" s="41">
        <f>D30*C30</f>
        <v>0</v>
      </c>
      <c r="I30" s="41">
        <f>H30*3.968</f>
        <v>0</v>
      </c>
      <c r="J30" s="6"/>
    </row>
    <row r="31" spans="1:9" s="98" customFormat="1" ht="11.25" thickBot="1">
      <c r="A31" s="99"/>
      <c r="B31" s="100"/>
      <c r="C31" s="99"/>
      <c r="D31" s="99"/>
      <c r="E31" s="100"/>
      <c r="F31" s="100"/>
      <c r="G31" s="100"/>
      <c r="H31" s="119">
        <f>SUM(H26:H30)</f>
        <v>0</v>
      </c>
      <c r="I31" s="122">
        <f>H31*3.968</f>
        <v>0</v>
      </c>
    </row>
    <row r="32" spans="1:10" s="7" customFormat="1" ht="11.25" customHeight="1" thickBot="1">
      <c r="A32" s="16">
        <v>4</v>
      </c>
      <c r="B32" s="45" t="s">
        <v>27</v>
      </c>
      <c r="C32" s="18"/>
      <c r="D32" s="18"/>
      <c r="E32" s="39"/>
      <c r="F32" s="39"/>
      <c r="G32" s="39"/>
      <c r="H32" s="31"/>
      <c r="I32" s="31"/>
      <c r="J32" s="6"/>
    </row>
    <row r="33" spans="1:10" s="7" customFormat="1" ht="15.75" customHeight="1">
      <c r="A33" s="32"/>
      <c r="B33" s="50"/>
      <c r="C33" s="23" t="s">
        <v>4</v>
      </c>
      <c r="D33" s="36" t="s">
        <v>8</v>
      </c>
      <c r="E33" s="36"/>
      <c r="F33" s="36"/>
      <c r="G33" s="36"/>
      <c r="H33" s="31"/>
      <c r="I33" s="31"/>
      <c r="J33" s="6"/>
    </row>
    <row r="34" spans="1:10" s="7" customFormat="1" ht="31.5">
      <c r="A34" s="32"/>
      <c r="B34" s="53" t="s">
        <v>65</v>
      </c>
      <c r="C34" s="111"/>
      <c r="D34" s="36">
        <v>75</v>
      </c>
      <c r="E34" s="36"/>
      <c r="F34" s="36"/>
      <c r="G34" s="36"/>
      <c r="H34" s="37">
        <f>D34*C34</f>
        <v>0</v>
      </c>
      <c r="I34" s="37">
        <f>H34*3.968</f>
        <v>0</v>
      </c>
      <c r="J34" s="6"/>
    </row>
    <row r="35" spans="1:10" s="7" customFormat="1" ht="21">
      <c r="A35" s="32"/>
      <c r="B35" s="53" t="s">
        <v>66</v>
      </c>
      <c r="C35" s="111"/>
      <c r="D35" s="36">
        <v>30</v>
      </c>
      <c r="E35" s="36"/>
      <c r="F35" s="36"/>
      <c r="G35" s="36"/>
      <c r="H35" s="37">
        <f>D35*C35</f>
        <v>0</v>
      </c>
      <c r="I35" s="37">
        <f>H35*3.968</f>
        <v>0</v>
      </c>
      <c r="J35" s="6"/>
    </row>
    <row r="36" spans="1:10" s="7" customFormat="1" ht="10.5">
      <c r="A36" s="32"/>
      <c r="B36" s="53" t="s">
        <v>28</v>
      </c>
      <c r="C36" s="111"/>
      <c r="D36" s="36">
        <v>13</v>
      </c>
      <c r="E36" s="36"/>
      <c r="F36" s="36"/>
      <c r="G36" s="36"/>
      <c r="H36" s="37">
        <f>D36*C36</f>
        <v>0</v>
      </c>
      <c r="I36" s="37"/>
      <c r="J36" s="6"/>
    </row>
    <row r="37" spans="1:10" s="7" customFormat="1" ht="22.5">
      <c r="A37" s="32"/>
      <c r="B37" s="53" t="s">
        <v>55</v>
      </c>
      <c r="C37" s="111"/>
      <c r="D37" s="36">
        <v>18</v>
      </c>
      <c r="E37" s="36"/>
      <c r="F37" s="36"/>
      <c r="G37" s="36"/>
      <c r="H37" s="37">
        <f>D37*C37</f>
        <v>0</v>
      </c>
      <c r="I37" s="37">
        <f>H37*3.968</f>
        <v>0</v>
      </c>
      <c r="J37" s="6"/>
    </row>
    <row r="38" spans="1:10" s="7" customFormat="1" ht="22.5">
      <c r="A38" s="38"/>
      <c r="B38" s="53" t="s">
        <v>56</v>
      </c>
      <c r="C38" s="111"/>
      <c r="D38" s="40">
        <v>50</v>
      </c>
      <c r="E38" s="40"/>
      <c r="F38" s="40"/>
      <c r="G38" s="40"/>
      <c r="H38" s="41">
        <f>D38*C38</f>
        <v>0</v>
      </c>
      <c r="I38" s="41">
        <f>H38*3.968</f>
        <v>0</v>
      </c>
      <c r="J38" s="8"/>
    </row>
    <row r="39" spans="1:9" s="98" customFormat="1" ht="11.25" thickBot="1">
      <c r="A39" s="101"/>
      <c r="B39" s="102"/>
      <c r="C39" s="103"/>
      <c r="D39" s="101"/>
      <c r="E39" s="101"/>
      <c r="F39" s="101"/>
      <c r="G39" s="101"/>
      <c r="H39" s="104">
        <f>SUM(H34:H38)</f>
        <v>0</v>
      </c>
      <c r="I39" s="123">
        <f>H39*3.968</f>
        <v>0</v>
      </c>
    </row>
    <row r="40" spans="1:10" s="7" customFormat="1" ht="11.25" thickBot="1">
      <c r="A40" s="16">
        <v>5</v>
      </c>
      <c r="B40" s="58" t="s">
        <v>67</v>
      </c>
      <c r="C40" s="18"/>
      <c r="D40" s="18"/>
      <c r="E40" s="39"/>
      <c r="F40" s="39"/>
      <c r="G40" s="39"/>
      <c r="H40" s="59"/>
      <c r="I40" s="59"/>
      <c r="J40" s="6"/>
    </row>
    <row r="41" spans="1:10" s="7" customFormat="1" ht="10.5">
      <c r="A41" s="32"/>
      <c r="B41" s="60" t="s">
        <v>29</v>
      </c>
      <c r="C41" s="23" t="s">
        <v>4</v>
      </c>
      <c r="D41" s="36" t="s">
        <v>8</v>
      </c>
      <c r="E41" s="36"/>
      <c r="F41" s="36"/>
      <c r="G41" s="36"/>
      <c r="H41" s="37"/>
      <c r="I41" s="37"/>
      <c r="J41" s="6"/>
    </row>
    <row r="42" spans="1:10" s="7" customFormat="1" ht="10.5">
      <c r="A42" s="38"/>
      <c r="B42" s="60"/>
      <c r="C42" s="111"/>
      <c r="D42" s="40">
        <v>13</v>
      </c>
      <c r="E42" s="40"/>
      <c r="F42" s="40"/>
      <c r="G42" s="40"/>
      <c r="H42" s="41">
        <f>D42*C42</f>
        <v>0</v>
      </c>
      <c r="I42" s="120">
        <f>H42*3.968</f>
        <v>0</v>
      </c>
      <c r="J42" s="6"/>
    </row>
    <row r="43" spans="1:9" s="98" customFormat="1" ht="11.25" thickBot="1">
      <c r="A43" s="101"/>
      <c r="B43" s="102"/>
      <c r="C43" s="103"/>
      <c r="D43" s="101"/>
      <c r="E43" s="101"/>
      <c r="F43" s="101"/>
      <c r="G43" s="101"/>
      <c r="H43" s="104">
        <f>SUM(H42)</f>
        <v>0</v>
      </c>
      <c r="I43" s="123">
        <f>H43*3.968</f>
        <v>0</v>
      </c>
    </row>
    <row r="44" spans="1:10" s="7" customFormat="1" ht="11.25" thickBot="1">
      <c r="A44" s="16">
        <v>6</v>
      </c>
      <c r="B44" s="45" t="s">
        <v>30</v>
      </c>
      <c r="C44" s="18"/>
      <c r="D44" s="18"/>
      <c r="E44" s="39"/>
      <c r="F44" s="39"/>
      <c r="G44" s="39"/>
      <c r="H44" s="59"/>
      <c r="I44" s="59"/>
      <c r="J44" s="6"/>
    </row>
    <row r="45" spans="1:10" s="7" customFormat="1" ht="10.5">
      <c r="A45" s="32"/>
      <c r="B45" s="33" t="s">
        <v>31</v>
      </c>
      <c r="C45" s="23" t="s">
        <v>32</v>
      </c>
      <c r="D45" s="36" t="s">
        <v>8</v>
      </c>
      <c r="E45" s="36"/>
      <c r="F45" s="36"/>
      <c r="G45" s="36"/>
      <c r="H45" s="37"/>
      <c r="I45" s="37"/>
      <c r="J45" s="6"/>
    </row>
    <row r="46" spans="1:10" s="7" customFormat="1" ht="10.5">
      <c r="A46" s="32"/>
      <c r="B46" s="33" t="s">
        <v>29</v>
      </c>
      <c r="C46" s="111"/>
      <c r="D46" s="36">
        <v>150</v>
      </c>
      <c r="E46" s="36"/>
      <c r="F46" s="36"/>
      <c r="G46" s="36"/>
      <c r="H46" s="37">
        <f>D46*C46</f>
        <v>0</v>
      </c>
      <c r="I46" s="37">
        <f>H46*3.968</f>
        <v>0</v>
      </c>
      <c r="J46" s="6"/>
    </row>
    <row r="47" spans="1:10" s="7" customFormat="1" ht="10.5">
      <c r="A47" s="32"/>
      <c r="B47" s="50" t="s">
        <v>33</v>
      </c>
      <c r="C47" s="111"/>
      <c r="D47" s="36">
        <v>75</v>
      </c>
      <c r="E47" s="36"/>
      <c r="F47" s="36"/>
      <c r="G47" s="36"/>
      <c r="H47" s="37">
        <f>D47*C47</f>
        <v>0</v>
      </c>
      <c r="I47" s="37">
        <f>H47*3.968</f>
        <v>0</v>
      </c>
      <c r="J47" s="6"/>
    </row>
    <row r="48" spans="1:10" s="7" customFormat="1" ht="10.5">
      <c r="A48" s="38"/>
      <c r="B48" s="39" t="s">
        <v>34</v>
      </c>
      <c r="C48" s="111"/>
      <c r="D48" s="40">
        <v>750</v>
      </c>
      <c r="E48" s="40"/>
      <c r="F48" s="40"/>
      <c r="G48" s="40"/>
      <c r="H48" s="41">
        <f>D48*C48</f>
        <v>0</v>
      </c>
      <c r="I48" s="41">
        <f>H48*3.968</f>
        <v>0</v>
      </c>
      <c r="J48" s="6"/>
    </row>
    <row r="49" spans="1:9" s="98" customFormat="1" ht="10.5">
      <c r="A49" s="101"/>
      <c r="B49" s="102"/>
      <c r="C49" s="103"/>
      <c r="D49" s="101"/>
      <c r="E49" s="101"/>
      <c r="F49" s="101"/>
      <c r="G49" s="101"/>
      <c r="H49" s="104">
        <f>SUM(H46:H48)</f>
        <v>0</v>
      </c>
      <c r="I49" s="123">
        <f>H49*3.968</f>
        <v>0</v>
      </c>
    </row>
    <row r="50" spans="1:10" s="7" customFormat="1" ht="7.5" customHeight="1" thickBot="1">
      <c r="A50" s="15"/>
      <c r="B50" s="61"/>
      <c r="C50" s="15"/>
      <c r="D50" s="62"/>
      <c r="E50" s="62"/>
      <c r="F50" s="15"/>
      <c r="G50" s="15"/>
      <c r="H50" s="15"/>
      <c r="I50" s="15"/>
      <c r="J50" s="3"/>
    </row>
    <row r="51" spans="1:10" s="7" customFormat="1" ht="10.5" customHeight="1" thickBot="1">
      <c r="A51" s="16">
        <v>7</v>
      </c>
      <c r="B51" s="45" t="s">
        <v>35</v>
      </c>
      <c r="C51" s="18"/>
      <c r="D51" s="18"/>
      <c r="E51" s="39"/>
      <c r="F51" s="39"/>
      <c r="G51" s="63" t="s">
        <v>52</v>
      </c>
      <c r="H51" s="63"/>
      <c r="I51" s="37" t="s">
        <v>53</v>
      </c>
      <c r="J51" s="6"/>
    </row>
    <row r="52" spans="1:10" s="7" customFormat="1" ht="10.5">
      <c r="A52" s="64"/>
      <c r="B52" s="33" t="s">
        <v>36</v>
      </c>
      <c r="C52" s="65" t="s">
        <v>37</v>
      </c>
      <c r="D52" s="36" t="s">
        <v>8</v>
      </c>
      <c r="E52" s="36"/>
      <c r="F52" s="36"/>
      <c r="G52" s="36"/>
      <c r="H52" s="37"/>
      <c r="I52" s="37"/>
      <c r="J52" s="6"/>
    </row>
    <row r="53" spans="1:10" s="7" customFormat="1" ht="10.5">
      <c r="A53" s="64"/>
      <c r="B53" s="33" t="s">
        <v>38</v>
      </c>
      <c r="C53" s="111"/>
      <c r="D53" s="36">
        <v>0.86</v>
      </c>
      <c r="E53" s="36"/>
      <c r="F53" s="36"/>
      <c r="G53" s="36"/>
      <c r="H53" s="37">
        <f>D53*C53</f>
        <v>0</v>
      </c>
      <c r="I53" s="37">
        <f>H53*3.968</f>
        <v>0</v>
      </c>
      <c r="J53" s="6"/>
    </row>
    <row r="54" spans="1:10" s="7" customFormat="1" ht="10.5">
      <c r="A54" s="64"/>
      <c r="B54" s="50" t="s">
        <v>39</v>
      </c>
      <c r="C54" s="111"/>
      <c r="D54" s="36">
        <v>0.86</v>
      </c>
      <c r="E54" s="36"/>
      <c r="F54" s="36"/>
      <c r="G54" s="36"/>
      <c r="H54" s="37">
        <f>D54*C54</f>
        <v>0</v>
      </c>
      <c r="I54" s="37">
        <f>H54*3.968</f>
        <v>0</v>
      </c>
      <c r="J54" s="6"/>
    </row>
    <row r="55" spans="1:10" s="7" customFormat="1" ht="10.5">
      <c r="A55" s="64"/>
      <c r="B55" s="50" t="s">
        <v>40</v>
      </c>
      <c r="C55" s="111"/>
      <c r="D55" s="36">
        <v>0.86</v>
      </c>
      <c r="E55" s="36"/>
      <c r="F55" s="36"/>
      <c r="G55" s="36"/>
      <c r="H55" s="37">
        <f>D55*C55</f>
        <v>0</v>
      </c>
      <c r="I55" s="37">
        <f>H55*3.968</f>
        <v>0</v>
      </c>
      <c r="J55" s="6"/>
    </row>
    <row r="56" spans="1:10" s="7" customFormat="1" ht="10.5">
      <c r="A56" s="64"/>
      <c r="B56" s="50" t="s">
        <v>41</v>
      </c>
      <c r="C56" s="111"/>
      <c r="D56" s="36">
        <v>0.86</v>
      </c>
      <c r="E56" s="36"/>
      <c r="F56" s="36"/>
      <c r="G56" s="36"/>
      <c r="H56" s="37">
        <f>D56*C56</f>
        <v>0</v>
      </c>
      <c r="I56" s="37">
        <f>H56*3.968</f>
        <v>0</v>
      </c>
      <c r="J56" s="6"/>
    </row>
    <row r="57" spans="1:10" s="7" customFormat="1" ht="10.5">
      <c r="A57" s="66"/>
      <c r="B57" s="39" t="s">
        <v>42</v>
      </c>
      <c r="C57" s="111"/>
      <c r="D57" s="40">
        <v>0.86</v>
      </c>
      <c r="E57" s="40"/>
      <c r="F57" s="40"/>
      <c r="G57" s="40"/>
      <c r="H57" s="41">
        <f>D57*C57</f>
        <v>0</v>
      </c>
      <c r="I57" s="41">
        <f>H57*3.968</f>
        <v>0</v>
      </c>
      <c r="J57" s="6"/>
    </row>
    <row r="58" spans="1:10" s="7" customFormat="1" ht="2.25" customHeight="1">
      <c r="A58" s="67"/>
      <c r="B58" s="55"/>
      <c r="C58" s="56"/>
      <c r="D58" s="54"/>
      <c r="E58" s="54"/>
      <c r="F58" s="54"/>
      <c r="G58" s="54"/>
      <c r="H58" s="57"/>
      <c r="I58" s="44"/>
      <c r="J58" s="6"/>
    </row>
    <row r="59" spans="1:10" s="7" customFormat="1" ht="10.5">
      <c r="A59" s="64"/>
      <c r="B59" s="68" t="s">
        <v>43</v>
      </c>
      <c r="C59" s="69" t="s">
        <v>44</v>
      </c>
      <c r="D59" s="49" t="s">
        <v>8</v>
      </c>
      <c r="E59" s="49"/>
      <c r="F59" s="49"/>
      <c r="G59" s="49"/>
      <c r="H59" s="59"/>
      <c r="I59" s="59"/>
      <c r="J59" s="6"/>
    </row>
    <row r="60" spans="1:10" s="7" customFormat="1" ht="10.5">
      <c r="A60" s="66"/>
      <c r="B60" s="68"/>
      <c r="C60" s="115"/>
      <c r="D60" s="40">
        <v>645</v>
      </c>
      <c r="E60" s="40"/>
      <c r="F60" s="40"/>
      <c r="G60" s="40"/>
      <c r="H60" s="41">
        <f>D60*C60</f>
        <v>0</v>
      </c>
      <c r="I60" s="41">
        <f>H60*3.968</f>
        <v>0</v>
      </c>
      <c r="J60" s="6"/>
    </row>
    <row r="61" spans="1:10" s="7" customFormat="1" ht="3" customHeight="1">
      <c r="A61" s="67"/>
      <c r="B61" s="55"/>
      <c r="C61" s="56"/>
      <c r="D61" s="54"/>
      <c r="E61" s="54"/>
      <c r="F61" s="54"/>
      <c r="G61" s="54"/>
      <c r="H61" s="57"/>
      <c r="I61" s="44"/>
      <c r="J61" s="6"/>
    </row>
    <row r="62" spans="1:10" s="7" customFormat="1" ht="10.5">
      <c r="A62" s="64"/>
      <c r="B62" s="39"/>
      <c r="C62" s="23" t="s">
        <v>57</v>
      </c>
      <c r="D62" s="49" t="s">
        <v>8</v>
      </c>
      <c r="E62" s="49"/>
      <c r="F62" s="49"/>
      <c r="G62" s="49"/>
      <c r="H62" s="59"/>
      <c r="I62" s="59"/>
      <c r="J62" s="6"/>
    </row>
    <row r="63" spans="1:10" s="7" customFormat="1" ht="10.5">
      <c r="A63" s="66"/>
      <c r="B63" s="39" t="s">
        <v>45</v>
      </c>
      <c r="C63" s="111"/>
      <c r="D63" s="40">
        <v>16</v>
      </c>
      <c r="E63" s="40"/>
      <c r="F63" s="40"/>
      <c r="G63" s="40"/>
      <c r="H63" s="41">
        <f>D63*C63</f>
        <v>0</v>
      </c>
      <c r="I63" s="41">
        <f>H63*3.968</f>
        <v>0</v>
      </c>
      <c r="J63" s="6"/>
    </row>
    <row r="64" spans="1:10" s="7" customFormat="1" ht="3.75" customHeight="1">
      <c r="A64" s="67"/>
      <c r="B64" s="55"/>
      <c r="C64" s="56"/>
      <c r="D64" s="54"/>
      <c r="E64" s="54"/>
      <c r="F64" s="54"/>
      <c r="G64" s="54"/>
      <c r="H64" s="57"/>
      <c r="I64" s="44"/>
      <c r="J64" s="6"/>
    </row>
    <row r="65" spans="1:10" s="7" customFormat="1" ht="10.5">
      <c r="A65" s="70"/>
      <c r="B65" s="71" t="s">
        <v>38</v>
      </c>
      <c r="C65" s="23" t="s">
        <v>37</v>
      </c>
      <c r="D65" s="49" t="s">
        <v>8</v>
      </c>
      <c r="E65" s="49"/>
      <c r="F65" s="49"/>
      <c r="G65" s="49"/>
      <c r="H65" s="31"/>
      <c r="I65" s="31"/>
      <c r="J65" s="6"/>
    </row>
    <row r="66" spans="1:10" s="7" customFormat="1" ht="10.5">
      <c r="A66" s="64"/>
      <c r="B66" s="50" t="s">
        <v>46</v>
      </c>
      <c r="C66" s="111"/>
      <c r="D66" s="36">
        <v>1</v>
      </c>
      <c r="E66" s="36"/>
      <c r="F66" s="36"/>
      <c r="G66" s="36"/>
      <c r="H66" s="37">
        <f>D66*C66</f>
        <v>0</v>
      </c>
      <c r="I66" s="37">
        <f>H66*3.968</f>
        <v>0</v>
      </c>
      <c r="J66" s="6"/>
    </row>
    <row r="67" spans="1:10" s="7" customFormat="1" ht="10.5">
      <c r="A67" s="66"/>
      <c r="B67" s="39" t="s">
        <v>58</v>
      </c>
      <c r="C67" s="111"/>
      <c r="D67" s="40">
        <v>0.5</v>
      </c>
      <c r="E67" s="40"/>
      <c r="F67" s="40"/>
      <c r="G67" s="40"/>
      <c r="H67" s="41">
        <f>D67*C67</f>
        <v>0</v>
      </c>
      <c r="I67" s="41">
        <f>H67*3.968</f>
        <v>0</v>
      </c>
      <c r="J67" s="6"/>
    </row>
    <row r="68" spans="1:9" s="98" customFormat="1" ht="11.25" thickBot="1">
      <c r="A68" s="105"/>
      <c r="B68" s="102"/>
      <c r="C68" s="103"/>
      <c r="D68" s="101"/>
      <c r="E68" s="101"/>
      <c r="F68" s="101"/>
      <c r="G68" s="101"/>
      <c r="H68" s="104">
        <f>SUM(H53:H67)</f>
        <v>0</v>
      </c>
      <c r="I68" s="123">
        <f>H68*3.968</f>
        <v>0</v>
      </c>
    </row>
    <row r="69" spans="1:10" s="7" customFormat="1" ht="11.25" thickBot="1">
      <c r="A69" s="16">
        <v>8</v>
      </c>
      <c r="B69" s="45" t="s">
        <v>47</v>
      </c>
      <c r="C69" s="18"/>
      <c r="D69" s="18"/>
      <c r="E69" s="39"/>
      <c r="F69" s="39"/>
      <c r="G69" s="39"/>
      <c r="H69" s="59"/>
      <c r="I69" s="59"/>
      <c r="J69" s="6"/>
    </row>
    <row r="70" spans="1:10" s="7" customFormat="1" ht="10.5">
      <c r="A70" s="64"/>
      <c r="B70" s="60" t="s">
        <v>48</v>
      </c>
      <c r="C70" s="23" t="s">
        <v>4</v>
      </c>
      <c r="D70" s="36" t="s">
        <v>8</v>
      </c>
      <c r="E70" s="36"/>
      <c r="F70" s="36"/>
      <c r="G70" s="36"/>
      <c r="H70" s="37"/>
      <c r="I70" s="37"/>
      <c r="J70" s="6"/>
    </row>
    <row r="71" spans="1:10" s="7" customFormat="1" ht="10.5">
      <c r="A71" s="66"/>
      <c r="B71" s="60" t="s">
        <v>38</v>
      </c>
      <c r="C71" s="111"/>
      <c r="D71" s="40">
        <v>150</v>
      </c>
      <c r="E71" s="40"/>
      <c r="F71" s="40"/>
      <c r="G71" s="40"/>
      <c r="H71" s="41">
        <f>D71*C71</f>
        <v>0</v>
      </c>
      <c r="I71" s="41">
        <f>H71*3.968</f>
        <v>0</v>
      </c>
      <c r="J71" s="6"/>
    </row>
    <row r="72" spans="1:9" s="98" customFormat="1" ht="11.25" thickBot="1">
      <c r="A72" s="105"/>
      <c r="B72" s="102"/>
      <c r="C72" s="103"/>
      <c r="D72" s="101"/>
      <c r="E72" s="101"/>
      <c r="F72" s="101"/>
      <c r="G72" s="101"/>
      <c r="H72" s="104">
        <f>SUM(H71)</f>
        <v>0</v>
      </c>
      <c r="I72" s="98">
        <f>H72*3.968</f>
        <v>0</v>
      </c>
    </row>
    <row r="73" spans="1:10" s="7" customFormat="1" ht="11.25" thickBot="1">
      <c r="A73" s="16">
        <v>9</v>
      </c>
      <c r="B73" s="45" t="s">
        <v>49</v>
      </c>
      <c r="C73" s="18"/>
      <c r="D73" s="18"/>
      <c r="E73" s="39"/>
      <c r="F73" s="39"/>
      <c r="G73" s="39" t="s">
        <v>59</v>
      </c>
      <c r="H73" s="124">
        <f>H18+H23+H31+H39+H43+H49+H68</f>
        <v>0</v>
      </c>
      <c r="I73" s="124">
        <f>H73*3.968</f>
        <v>0</v>
      </c>
      <c r="J73" s="6"/>
    </row>
    <row r="74" spans="1:8" s="98" customFormat="1" ht="11.25" thickBot="1">
      <c r="A74" s="105"/>
      <c r="B74" s="102"/>
      <c r="C74" s="103"/>
      <c r="D74" s="101"/>
      <c r="E74" s="101"/>
      <c r="F74" s="101"/>
      <c r="G74" s="101"/>
      <c r="H74" s="104"/>
    </row>
    <row r="75" spans="1:10" s="7" customFormat="1" ht="11.25" thickBot="1">
      <c r="A75" s="16">
        <v>10</v>
      </c>
      <c r="B75" s="45" t="s">
        <v>50</v>
      </c>
      <c r="C75" s="116"/>
      <c r="D75" s="72" t="s">
        <v>51</v>
      </c>
      <c r="E75" s="39"/>
      <c r="F75" s="39"/>
      <c r="G75" s="39" t="s">
        <v>60</v>
      </c>
      <c r="H75" s="41">
        <f>C75*H73</f>
        <v>0</v>
      </c>
      <c r="I75" s="41">
        <f>H75*3.968</f>
        <v>0</v>
      </c>
      <c r="J75" s="6"/>
    </row>
    <row r="76" spans="1:8" s="98" customFormat="1" ht="11.25" thickBot="1">
      <c r="A76" s="106"/>
      <c r="B76" s="100"/>
      <c r="C76" s="99"/>
      <c r="D76" s="99"/>
      <c r="E76" s="100"/>
      <c r="F76" s="100"/>
      <c r="G76" s="100"/>
      <c r="H76" s="100"/>
    </row>
    <row r="77" spans="1:10" s="7" customFormat="1" ht="12" thickBot="1">
      <c r="A77" s="16">
        <v>11</v>
      </c>
      <c r="B77" s="118" t="s">
        <v>70</v>
      </c>
      <c r="C77" s="18"/>
      <c r="D77" s="18"/>
      <c r="E77" s="39"/>
      <c r="F77" s="39"/>
      <c r="G77" s="47" t="s">
        <v>61</v>
      </c>
      <c r="H77" s="74">
        <f>H75</f>
        <v>0</v>
      </c>
      <c r="I77" s="74"/>
      <c r="J77" s="6"/>
    </row>
    <row r="78" spans="1:10" s="7" customFormat="1" ht="11.25">
      <c r="A78" s="75"/>
      <c r="B78" s="76"/>
      <c r="C78" s="77"/>
      <c r="D78" s="77"/>
      <c r="E78" s="78"/>
      <c r="F78" s="79"/>
      <c r="G78" s="47" t="s">
        <v>62</v>
      </c>
      <c r="H78" s="74">
        <f>H77*3.968</f>
        <v>0</v>
      </c>
      <c r="I78" s="74"/>
      <c r="J78" s="6"/>
    </row>
    <row r="79" spans="1:10" s="7" customFormat="1" ht="11.25">
      <c r="A79" s="75"/>
      <c r="B79" s="80"/>
      <c r="C79" s="77"/>
      <c r="D79" s="77"/>
      <c r="E79" s="78"/>
      <c r="F79" s="79"/>
      <c r="G79" s="47" t="s">
        <v>63</v>
      </c>
      <c r="H79" s="74">
        <f>H77*0.0003307</f>
        <v>0</v>
      </c>
      <c r="I79" s="74"/>
      <c r="J79" s="6"/>
    </row>
    <row r="80" spans="1:10" s="7" customFormat="1" ht="11.25">
      <c r="A80" s="81"/>
      <c r="B80" s="82"/>
      <c r="C80" s="83"/>
      <c r="D80" s="83"/>
      <c r="E80" s="78"/>
      <c r="F80" s="84"/>
      <c r="G80" s="47" t="s">
        <v>64</v>
      </c>
      <c r="H80" s="74">
        <f>H77*0.0011628</f>
        <v>0</v>
      </c>
      <c r="I80" s="74"/>
      <c r="J80" s="6"/>
    </row>
    <row r="81" spans="1:10" s="7" customFormat="1" ht="10.5">
      <c r="A81" s="73"/>
      <c r="B81" s="43"/>
      <c r="C81" s="42"/>
      <c r="D81" s="42"/>
      <c r="E81" s="43"/>
      <c r="F81" s="43"/>
      <c r="G81" s="43"/>
      <c r="H81" s="43"/>
      <c r="I81" s="44"/>
      <c r="J81" s="6"/>
    </row>
    <row r="82" spans="1:10" ht="12.75">
      <c r="A82" s="85"/>
      <c r="B82" s="86"/>
      <c r="C82" s="87"/>
      <c r="D82" s="87"/>
      <c r="E82" s="86"/>
      <c r="F82" s="58"/>
      <c r="G82" s="108"/>
      <c r="H82" s="109"/>
      <c r="I82" s="109"/>
      <c r="J82" s="3"/>
    </row>
    <row r="83" spans="1:10" ht="12.75">
      <c r="A83" s="88"/>
      <c r="B83" s="88"/>
      <c r="C83" s="89"/>
      <c r="D83" s="89"/>
      <c r="E83" s="94"/>
      <c r="F83" s="90"/>
      <c r="G83" s="91"/>
      <c r="H83" s="92"/>
      <c r="I83" s="15"/>
      <c r="J83" s="3"/>
    </row>
    <row r="84" spans="1:10" ht="12.75">
      <c r="A84" s="88"/>
      <c r="B84" s="88"/>
      <c r="C84" s="89"/>
      <c r="D84" s="89"/>
      <c r="E84" s="94"/>
      <c r="F84" s="91"/>
      <c r="G84" s="91"/>
      <c r="H84" s="92"/>
      <c r="I84" s="15"/>
      <c r="J84" s="3"/>
    </row>
    <row r="85" spans="1:10" ht="12.75">
      <c r="A85" s="93"/>
      <c r="B85" s="94"/>
      <c r="C85" s="89"/>
      <c r="D85" s="89"/>
      <c r="E85" s="94"/>
      <c r="F85" s="91"/>
      <c r="G85" s="91"/>
      <c r="H85" s="92"/>
      <c r="I85" s="15"/>
      <c r="J85" s="3"/>
    </row>
    <row r="86" spans="1:10" ht="12.75">
      <c r="A86" s="93"/>
      <c r="B86" s="94"/>
      <c r="C86" s="89"/>
      <c r="D86" s="89"/>
      <c r="E86" s="94"/>
      <c r="F86" s="91"/>
      <c r="G86" s="91"/>
      <c r="H86" s="92"/>
      <c r="I86" s="15"/>
      <c r="J86" s="3"/>
    </row>
    <row r="87" spans="1:10" ht="12.75">
      <c r="A87" s="93"/>
      <c r="B87" s="94"/>
      <c r="C87" s="89"/>
      <c r="D87" s="89"/>
      <c r="E87" s="94"/>
      <c r="F87" s="91"/>
      <c r="G87" s="91"/>
      <c r="H87" s="92"/>
      <c r="I87" s="15"/>
      <c r="J87" s="3"/>
    </row>
    <row r="88" spans="1:10" ht="12.75">
      <c r="A88" s="93"/>
      <c r="B88" s="94"/>
      <c r="C88" s="89"/>
      <c r="D88" s="89"/>
      <c r="E88" s="94"/>
      <c r="F88" s="58"/>
      <c r="G88" s="108"/>
      <c r="H88" s="109"/>
      <c r="I88" s="109"/>
      <c r="J88" s="3"/>
    </row>
    <row r="89" spans="1:10" ht="12.75">
      <c r="A89" s="93"/>
      <c r="B89" s="94"/>
      <c r="C89" s="89"/>
      <c r="D89" s="89"/>
      <c r="E89" s="94"/>
      <c r="F89" s="90"/>
      <c r="G89" s="91"/>
      <c r="H89" s="92"/>
      <c r="I89" s="15"/>
      <c r="J89" s="3"/>
    </row>
    <row r="90" spans="1:10" ht="12.75">
      <c r="A90" s="93"/>
      <c r="B90" s="94"/>
      <c r="C90" s="89"/>
      <c r="D90" s="89"/>
      <c r="E90" s="94"/>
      <c r="F90" s="91"/>
      <c r="G90" s="91"/>
      <c r="H90" s="92"/>
      <c r="I90" s="15"/>
      <c r="J90" s="3"/>
    </row>
    <row r="91" spans="1:10" ht="12.75">
      <c r="A91" s="93"/>
      <c r="B91" s="94"/>
      <c r="C91" s="89"/>
      <c r="D91" s="89"/>
      <c r="E91" s="94"/>
      <c r="F91" s="91"/>
      <c r="G91" s="91"/>
      <c r="H91" s="92"/>
      <c r="I91" s="15"/>
      <c r="J91" s="3"/>
    </row>
    <row r="92" spans="1:10" ht="12.75">
      <c r="A92" s="93"/>
      <c r="B92" s="94"/>
      <c r="C92" s="89"/>
      <c r="D92" s="89"/>
      <c r="E92" s="94"/>
      <c r="F92" s="91"/>
      <c r="G92" s="91"/>
      <c r="H92" s="92"/>
      <c r="I92" s="15"/>
      <c r="J92" s="3"/>
    </row>
    <row r="93" spans="1:10" ht="12.75">
      <c r="A93" s="93"/>
      <c r="B93" s="94"/>
      <c r="C93" s="89"/>
      <c r="D93" s="89"/>
      <c r="E93" s="94"/>
      <c r="F93" s="91"/>
      <c r="G93" s="91"/>
      <c r="H93" s="92"/>
      <c r="I93" s="15"/>
      <c r="J93" s="3"/>
    </row>
    <row r="94" spans="1:10" ht="12.75">
      <c r="A94" s="93"/>
      <c r="B94" s="94"/>
      <c r="C94" s="89"/>
      <c r="D94" s="89"/>
      <c r="E94" s="94"/>
      <c r="F94" s="58"/>
      <c r="G94" s="108"/>
      <c r="H94" s="109"/>
      <c r="I94" s="109"/>
      <c r="J94" s="3"/>
    </row>
    <row r="95" spans="1:10" ht="12.75">
      <c r="A95" s="93"/>
      <c r="B95" s="94"/>
      <c r="C95" s="89"/>
      <c r="D95" s="89"/>
      <c r="E95" s="94"/>
      <c r="F95" s="90"/>
      <c r="G95" s="91"/>
      <c r="H95" s="92"/>
      <c r="I95" s="15"/>
      <c r="J95" s="3"/>
    </row>
    <row r="96" spans="1:10" ht="12.75">
      <c r="A96" s="93"/>
      <c r="B96" s="94"/>
      <c r="C96" s="89"/>
      <c r="D96" s="89"/>
      <c r="E96" s="94"/>
      <c r="F96" s="91"/>
      <c r="G96" s="91"/>
      <c r="H96" s="92"/>
      <c r="I96" s="15"/>
      <c r="J96" s="3"/>
    </row>
    <row r="97" spans="1:10" ht="12.75">
      <c r="A97" s="93"/>
      <c r="B97" s="94"/>
      <c r="C97" s="89"/>
      <c r="D97" s="89"/>
      <c r="E97" s="94"/>
      <c r="F97" s="91"/>
      <c r="G97" s="91"/>
      <c r="H97" s="92"/>
      <c r="I97" s="15"/>
      <c r="J97" s="3"/>
    </row>
    <row r="98" spans="1:10" ht="12.75">
      <c r="A98" s="93"/>
      <c r="B98" s="94"/>
      <c r="C98" s="89"/>
      <c r="D98" s="89"/>
      <c r="E98" s="94"/>
      <c r="F98" s="91"/>
      <c r="G98" s="91"/>
      <c r="H98" s="92"/>
      <c r="I98" s="15"/>
      <c r="J98" s="3"/>
    </row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</sheetData>
  <sheetProtection password="D011" sheet="1"/>
  <mergeCells count="52">
    <mergeCell ref="G51:H51"/>
    <mergeCell ref="D8:F8"/>
    <mergeCell ref="B19:F19"/>
    <mergeCell ref="B20:B21"/>
    <mergeCell ref="D20:G20"/>
    <mergeCell ref="D21:G21"/>
    <mergeCell ref="D22:G22"/>
    <mergeCell ref="E25:F25"/>
    <mergeCell ref="E26:F26"/>
    <mergeCell ref="E27:F27"/>
    <mergeCell ref="D29:G29"/>
    <mergeCell ref="D30:G30"/>
    <mergeCell ref="D33:G33"/>
    <mergeCell ref="D34:G34"/>
    <mergeCell ref="D35:G35"/>
    <mergeCell ref="D36:G36"/>
    <mergeCell ref="D37:G37"/>
    <mergeCell ref="D38:G38"/>
    <mergeCell ref="B41:B42"/>
    <mergeCell ref="D41:G41"/>
    <mergeCell ref="D42:G42"/>
    <mergeCell ref="B45:B46"/>
    <mergeCell ref="D45:G45"/>
    <mergeCell ref="D46:G46"/>
    <mergeCell ref="D47:G47"/>
    <mergeCell ref="D48:G48"/>
    <mergeCell ref="B52:B53"/>
    <mergeCell ref="D52:G52"/>
    <mergeCell ref="D53:G53"/>
    <mergeCell ref="D50:E50"/>
    <mergeCell ref="D54:G54"/>
    <mergeCell ref="D55:G55"/>
    <mergeCell ref="D56:G56"/>
    <mergeCell ref="D57:G57"/>
    <mergeCell ref="B59:B60"/>
    <mergeCell ref="D59:G59"/>
    <mergeCell ref="D60:G60"/>
    <mergeCell ref="D62:G62"/>
    <mergeCell ref="D63:G63"/>
    <mergeCell ref="D65:G65"/>
    <mergeCell ref="D66:G66"/>
    <mergeCell ref="D67:G67"/>
    <mergeCell ref="A84:B84"/>
    <mergeCell ref="B70:B71"/>
    <mergeCell ref="D70:G70"/>
    <mergeCell ref="D71:G71"/>
    <mergeCell ref="A83:B83"/>
    <mergeCell ref="H77:I77"/>
    <mergeCell ref="H78:I78"/>
    <mergeCell ref="H79:I79"/>
    <mergeCell ref="H80:I80"/>
    <mergeCell ref="A6:I6"/>
  </mergeCells>
  <printOptions/>
  <pageMargins left="0.3937007874015748" right="0.3937007874015748" top="0.3937007874015748" bottom="0.5905511811023623" header="0.11811023622047245" footer="0.11811023622047245"/>
  <pageSetup fitToHeight="0" horizontalDpi="300" verticalDpi="300" orientation="portrait" r:id="rId5"/>
  <drawing r:id="rId4"/>
  <legacyDrawing r:id="rId3"/>
  <oleObjects>
    <oleObject progId="CorelDRAW.Graphic.13" shapeId="1978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Liader da Silva Oliveira</cp:lastModifiedBy>
  <cp:lastPrinted>2004-09-21T11:03:45Z</cp:lastPrinted>
  <dcterms:created xsi:type="dcterms:W3CDTF">2004-03-23T12:21:47Z</dcterms:created>
  <dcterms:modified xsi:type="dcterms:W3CDTF">2012-05-24T13:26:25Z</dcterms:modified>
  <cp:category/>
  <cp:version/>
  <cp:contentType/>
  <cp:contentStatus/>
  <cp:revision>2</cp:revision>
</cp:coreProperties>
</file>