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Facul\CRInter\"/>
    </mc:Choice>
  </mc:AlternateContent>
  <xr:revisionPtr revIDLastSave="0" documentId="13_ncr:1_{50F072F0-F9C5-4DA4-B57E-393225F57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aliação de CV - PrInt" sheetId="1" r:id="rId1"/>
  </sheets>
  <definedNames>
    <definedName name="_xlnm._FilterDatabase" localSheetId="0" hidden="1">'Avaliação de CV - PrInt'!$A$1:$J$74</definedName>
    <definedName name="_xlnm.Extract" localSheetId="0">'Avaliação de CV - PrInt'!$I$20:$I$23</definedName>
    <definedName name="_xlnm.Criteria" localSheetId="0">'Avaliação de CV - PrInt'!$G$7</definedName>
  </definedNames>
  <calcPr calcId="191029"/>
</workbook>
</file>

<file path=xl/calcChain.xml><?xml version="1.0" encoding="utf-8"?>
<calcChain xmlns="http://schemas.openxmlformats.org/spreadsheetml/2006/main">
  <c r="E69" i="1" l="1"/>
  <c r="F4" i="1"/>
  <c r="F2" i="1"/>
  <c r="E73" i="1"/>
  <c r="E22" i="1"/>
  <c r="E21" i="1"/>
  <c r="E19" i="1"/>
  <c r="E45" i="1"/>
  <c r="E44" i="1"/>
  <c r="E42" i="1"/>
  <c r="E72" i="1"/>
  <c r="I15" i="1"/>
  <c r="J15" i="1" s="1"/>
  <c r="F3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7" i="1"/>
  <c r="J7" i="1" s="1"/>
  <c r="E12" i="1"/>
  <c r="E28" i="1"/>
  <c r="E63" i="1"/>
  <c r="E71" i="1"/>
  <c r="E70" i="1"/>
  <c r="E67" i="1"/>
  <c r="E66" i="1"/>
  <c r="E65" i="1"/>
  <c r="E64" i="1"/>
  <c r="E62" i="1"/>
  <c r="E61" i="1"/>
  <c r="E60" i="1"/>
  <c r="E54" i="1"/>
  <c r="E53" i="1"/>
  <c r="E31" i="1"/>
  <c r="E15" i="1"/>
  <c r="E16" i="1"/>
  <c r="E25" i="1"/>
  <c r="E26" i="1"/>
  <c r="E27" i="1"/>
  <c r="E29" i="1"/>
  <c r="E30" i="1"/>
  <c r="E32" i="1"/>
  <c r="J16" i="1"/>
  <c r="E56" i="1"/>
  <c r="E55" i="1"/>
  <c r="E52" i="1"/>
  <c r="E51" i="1"/>
  <c r="E50" i="1"/>
  <c r="E49" i="1"/>
  <c r="E48" i="1"/>
  <c r="E38" i="1"/>
  <c r="E37" i="1"/>
  <c r="E36" i="1"/>
  <c r="E35" i="1"/>
  <c r="E34" i="1"/>
  <c r="E20" i="1"/>
  <c r="E18" i="1"/>
  <c r="E10" i="1"/>
  <c r="E11" i="1"/>
  <c r="E13" i="1"/>
  <c r="E14" i="1"/>
  <c r="E9" i="1"/>
  <c r="E46" i="1" l="1"/>
  <c r="E74" i="1"/>
  <c r="E57" i="1"/>
  <c r="E39" i="1"/>
  <c r="E23" i="1"/>
  <c r="E76" i="1" l="1"/>
  <c r="F76" i="1" s="1"/>
</calcChain>
</file>

<file path=xl/sharedStrings.xml><?xml version="1.0" encoding="utf-8"?>
<sst xmlns="http://schemas.openxmlformats.org/spreadsheetml/2006/main" count="113" uniqueCount="113">
  <si>
    <t>DISCRIMINAÇÃO</t>
  </si>
  <si>
    <t>VALOR POR ITEM</t>
  </si>
  <si>
    <t>NÚMERO DE ITENS</t>
  </si>
  <si>
    <t>VALOR FINAL</t>
  </si>
  <si>
    <t>TOTAL DO ITEM 2</t>
  </si>
  <si>
    <t>NOME DO SOLICITANTE:</t>
  </si>
  <si>
    <t>ÁREA DE AVALIAÇÃO:</t>
  </si>
  <si>
    <t>ÁREA DO CONHECIMENTO:</t>
  </si>
  <si>
    <t>CIÊNCIAS EXATAS E DA TERRA</t>
  </si>
  <si>
    <t>CIÊNCIAS BIOLÓGICAS</t>
  </si>
  <si>
    <t>ENGENHARIAS</t>
  </si>
  <si>
    <t>CIÊNCIAS DA SAÚDE</t>
  </si>
  <si>
    <t>CIÊNCIAS AGRÁRIAS</t>
  </si>
  <si>
    <t>CIÊNCIAS SOCIAIS APLICADAS</t>
  </si>
  <si>
    <t>CIÊNCIAS HUMANAS</t>
  </si>
  <si>
    <t>LINGUÍSTICA, LETRAS E ARTES</t>
  </si>
  <si>
    <t>MATEMÁTICA / PROBABILIDADE E ESTATÍSTICA</t>
  </si>
  <si>
    <t>CIÊNCIA DA COMPUTAÇÃO</t>
  </si>
  <si>
    <t>ASTRONOMIA / FÍSICA</t>
  </si>
  <si>
    <t>QUÍMICA</t>
  </si>
  <si>
    <t>GEOCIÊNCIAS</t>
  </si>
  <si>
    <t>CIÊNCIAS BIOLÓGICAS I</t>
  </si>
  <si>
    <t>CIÊNCIAS BIOLÓGICAS II</t>
  </si>
  <si>
    <t>CIÊNCIAS BIOLÓGICAS III</t>
  </si>
  <si>
    <t>ENGENHARIAS I</t>
  </si>
  <si>
    <t>ENGENHARIAS II</t>
  </si>
  <si>
    <t>ENGENHARIAS III</t>
  </si>
  <si>
    <t>ENGENHARIAS IV</t>
  </si>
  <si>
    <t>MEDICINA I</t>
  </si>
  <si>
    <t>MEDICINA II</t>
  </si>
  <si>
    <t>FILOSOFIA / TEOLOGIA: SUBCOMISSÃO FILOSOFIA</t>
  </si>
  <si>
    <t>EDUCAÇÃO</t>
  </si>
  <si>
    <t>LETRAS / LINGUÍSTICA</t>
  </si>
  <si>
    <t>TOTAL DO ITEM 1</t>
  </si>
  <si>
    <t>TOTAL DO ITEM 3</t>
  </si>
  <si>
    <t>TOTAL DO ITEM 5</t>
  </si>
  <si>
    <t>PONTUAÇÃO DA PRODUÇÃO</t>
  </si>
  <si>
    <t>EDITOR-CHEFE OU EDITOR DE ÁREA DE PERIÓDICOS CIENTÍFICOS COM CORPO EDITORIAL</t>
  </si>
  <si>
    <r>
      <t>8.8 -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</si>
  <si>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>BIODIVERSIDADE</t>
  </si>
  <si>
    <t>MEDICINA III</t>
  </si>
  <si>
    <t>NUTRIÇÃO</t>
  </si>
  <si>
    <t>ODONTOLOGIA</t>
  </si>
  <si>
    <t>FARMÁCIA</t>
  </si>
  <si>
    <t>INTERDISCIPLINAR</t>
  </si>
  <si>
    <t>ENSINO</t>
  </si>
  <si>
    <t>MATERIAIS</t>
  </si>
  <si>
    <t>BIOTECNOLOGIA</t>
  </si>
  <si>
    <t>CIÊNCIAS AMBIENTAIS</t>
  </si>
  <si>
    <t>MULTIDISCIPLINAR</t>
  </si>
  <si>
    <r>
      <t>1.9 – Não classificadas no Qualis (</t>
    </r>
    <r>
      <rPr>
        <b/>
        <sz val="8"/>
        <color indexed="10"/>
        <rFont val="Century Gothic"/>
        <family val="2"/>
      </rPr>
      <t>Não incluídos nos itens 1.1 a 1.8</t>
    </r>
    <r>
      <rPr>
        <b/>
        <sz val="8"/>
        <rFont val="Century Gothic"/>
        <family val="2"/>
      </rPr>
      <t>)</t>
    </r>
  </si>
  <si>
    <t>1.5 – Qualis B3</t>
  </si>
  <si>
    <t>1.6 – Qualis B4</t>
  </si>
  <si>
    <t>1.7 – Qualis B5</t>
  </si>
  <si>
    <t>1.8 – Qualis C</t>
  </si>
  <si>
    <t xml:space="preserve">    1.9.1 com Fator de Impacto ≥ 3</t>
  </si>
  <si>
    <t xml:space="preserve">    1.9.2 com Fator de Impacto ≥ 1,5</t>
  </si>
  <si>
    <t xml:space="preserve">    1.9.3 com Fator de Impacto ≥ 0,5</t>
  </si>
  <si>
    <t xml:space="preserve">    1.9.4 com Fator de Impacto ≥ 0</t>
  </si>
  <si>
    <t xml:space="preserve">    2.9.1 – Livro - editado por editora internacional</t>
  </si>
  <si>
    <t xml:space="preserve">    2.9.2 – Livro - editado por editora nacional</t>
  </si>
  <si>
    <t xml:space="preserve">    2.9.3 – Livro organizado</t>
  </si>
  <si>
    <t xml:space="preserve">    2.9.4 – Capítulos em livro - editado por editora internacional</t>
  </si>
  <si>
    <t xml:space="preserve">    2.9.5 – Capítulos em livro - editado por editora nacional</t>
  </si>
  <si>
    <t>LIVROS PUBLICADOS COM CORPO EDITORIAL</t>
  </si>
  <si>
    <r>
      <t>2.9 – Não classificadas no Qualis (</t>
    </r>
    <r>
      <rPr>
        <b/>
        <sz val="8"/>
        <color indexed="10"/>
        <rFont val="Century Gothic"/>
        <family val="2"/>
      </rPr>
      <t>Não incluídos nos itens 2.1 a 2.8</t>
    </r>
    <r>
      <rPr>
        <b/>
        <sz val="8"/>
        <rFont val="Century Gothic"/>
        <family val="2"/>
      </rPr>
      <t>)</t>
    </r>
  </si>
  <si>
    <r>
      <t>ARTIGOS PUBLICADOS EM PERIÓDICOS CIENTÍFICOS COM CORPO EDITORIAL                                                           (</t>
    </r>
    <r>
      <rPr>
        <b/>
        <sz val="8"/>
        <color indexed="10"/>
        <rFont val="Century Gothic"/>
        <family val="2"/>
      </rPr>
      <t>Somente trabalhos publicados com número do volume e das páginas ou DOI</t>
    </r>
    <r>
      <rPr>
        <b/>
        <sz val="8"/>
        <rFont val="Century Gothic"/>
        <family val="2"/>
      </rPr>
      <t>)</t>
    </r>
  </si>
  <si>
    <t>ORIENTAÇÃO E CO-ORIENTAÇÃO</t>
  </si>
  <si>
    <r>
      <t xml:space="preserve">PRODUÇÃO TECNOLÓGICA </t>
    </r>
    <r>
      <rPr>
        <b/>
        <sz val="8"/>
        <color indexed="10"/>
        <rFont val="Century Gothic"/>
        <family val="1"/>
      </rPr>
      <t xml:space="preserve"> (As informações deste item deverão ser extraídas do CV Lattes/CNPq a partir de 2006)</t>
    </r>
  </si>
  <si>
    <t>3.1 Patente Internacional</t>
  </si>
  <si>
    <t xml:space="preserve">    3.1.1 - depositada</t>
  </si>
  <si>
    <t>3.2 Patente Nacional</t>
  </si>
  <si>
    <t xml:space="preserve">    3.2.1 - concedida</t>
  </si>
  <si>
    <t xml:space="preserve">    3.2.2 - depositada</t>
  </si>
  <si>
    <t>4.2 – orientação de Iniciação Científica concluída</t>
  </si>
  <si>
    <t>4.5 – orientação de mestrado em andamento</t>
  </si>
  <si>
    <t>4.6 – orientação de doutorado em andamento</t>
  </si>
  <si>
    <t>4.7 – orientação de mestrado concluído</t>
  </si>
  <si>
    <t>4.8 – orientação de doutorado concluído</t>
  </si>
  <si>
    <t>4.9 – Co-orientação de mestrado em andamento</t>
  </si>
  <si>
    <t>4.10 – Co-orientação de doutorado em andamento</t>
  </si>
  <si>
    <t>4.11 – Co-orientação de mestrado concluído</t>
  </si>
  <si>
    <t>4.12 – Co-orientação de doutorado concluído</t>
  </si>
  <si>
    <t>TOTAL ITEM 4</t>
  </si>
  <si>
    <t>5.1 –  Qualis A1</t>
  </si>
  <si>
    <t>5.2 – Qualis A2</t>
  </si>
  <si>
    <t>5.3 – Qualis B1</t>
  </si>
  <si>
    <t>5.4 – Qualis B2</t>
  </si>
  <si>
    <t>5.5 –  Qualis B3</t>
  </si>
  <si>
    <t>5.6 –  Qualis B4</t>
  </si>
  <si>
    <t>5.7 –  Qualis B5</t>
  </si>
  <si>
    <t>5.8 –  Qualis C</t>
  </si>
  <si>
    <t xml:space="preserve">    5.8.1 com Fator de Impacto ≥ 3</t>
  </si>
  <si>
    <t xml:space="preserve">    5.8.2 com Fator de Impacto ≥ 1,5</t>
  </si>
  <si>
    <t xml:space="preserve">    5.8.3 com Fator de Impacto ≥ 0,5</t>
  </si>
  <si>
    <t xml:space="preserve">    5.8.4 com Fator de Impacto ≥ 0</t>
  </si>
  <si>
    <t xml:space="preserve">    1.9.5 sem Fator de Impacto </t>
  </si>
  <si>
    <t>2.6 –  Capítulo Classifcação C3</t>
  </si>
  <si>
    <t>2.7 –  Capítulo Classifcação C2</t>
  </si>
  <si>
    <t>2.8 –  Capítulo Classificação C1</t>
  </si>
  <si>
    <t>2.1 – Livro Classificação L4</t>
  </si>
  <si>
    <t>2.2 – Livro Classificação L3</t>
  </si>
  <si>
    <t>2.3 – Livro Classificação L2</t>
  </si>
  <si>
    <t>2.4 – Livro Classificação L1</t>
  </si>
  <si>
    <t xml:space="preserve">    5.8.5 sem Fator de Impacto</t>
  </si>
  <si>
    <t>Pontuação Total</t>
  </si>
  <si>
    <t>2.5 –  Capítulo Classificação C4</t>
  </si>
  <si>
    <t>FICHA DE AVALIAÇÃO EDITAL PRINT - UFPel</t>
  </si>
  <si>
    <t>1.1 – Qualis A1</t>
  </si>
  <si>
    <t>1.2 – Qualis A2</t>
  </si>
  <si>
    <t>1.3 – Qualis B1</t>
  </si>
  <si>
    <t>1.4 – Qualis B2</t>
  </si>
  <si>
    <t>AS INFORMAÇÕES DEVERÃO SER EXTRAÍDAS DO CV LATTES CNPq A PARTIR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</si>
</sst>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Century Gothic"/>
      <family val="1"/>
    </font>
    <font>
      <sz val="12"/>
      <color rgb="FFFF0000"/>
      <name val="Calibri"/>
      <family val="2"/>
      <scheme val="minor"/>
    </font>
    <font>
      <b/>
      <sz val="9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4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horizontal="right" wrapText="1"/>
    </xf>
    <xf numFmtId="0" fontId="4" fillId="0" borderId="2" xfId="1" applyFont="1" applyBorder="1" applyAlignment="1" applyProtection="1">
      <alignment wrapText="1"/>
    </xf>
    <xf numFmtId="0" fontId="3" fillId="6" borderId="3" xfId="1" applyFont="1" applyFill="1" applyBorder="1" applyAlignment="1" applyProtection="1">
      <alignment horizontal="right" vertical="center" wrapText="1"/>
    </xf>
    <xf numFmtId="0" fontId="4" fillId="0" borderId="1" xfId="1" applyFont="1" applyBorder="1" applyProtection="1"/>
    <xf numFmtId="0" fontId="3" fillId="6" borderId="1" xfId="1" applyFont="1" applyFill="1" applyBorder="1" applyProtection="1"/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wrapText="1"/>
    </xf>
    <xf numFmtId="0" fontId="3" fillId="6" borderId="1" xfId="1" applyFont="1" applyFill="1" applyBorder="1" applyAlignment="1" applyProtection="1">
      <alignment vertical="center" wrapText="1"/>
    </xf>
    <xf numFmtId="0" fontId="2" fillId="6" borderId="1" xfId="1" applyFont="1" applyFill="1" applyBorder="1" applyAlignment="1" applyProtection="1">
      <alignment horizontal="right" vertical="center" wrapText="1"/>
    </xf>
    <xf numFmtId="0" fontId="4" fillId="7" borderId="1" xfId="1" applyFont="1" applyFill="1" applyBorder="1" applyAlignment="1" applyProtection="1">
      <alignment wrapText="1"/>
      <protection locked="0"/>
    </xf>
    <xf numFmtId="0" fontId="3" fillId="6" borderId="3" xfId="1" applyFont="1" applyFill="1" applyBorder="1" applyAlignment="1" applyProtection="1">
      <alignment horizontal="right" wrapText="1"/>
    </xf>
    <xf numFmtId="0" fontId="3" fillId="6" borderId="1" xfId="1" applyFont="1" applyFill="1" applyBorder="1" applyAlignment="1" applyProtection="1">
      <alignment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4" fillId="7" borderId="1" xfId="1" applyFont="1" applyFill="1" applyBorder="1" applyAlignment="1" applyProtection="1">
      <protection locked="0"/>
    </xf>
    <xf numFmtId="0" fontId="4" fillId="7" borderId="1" xfId="1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protection locked="0"/>
    </xf>
    <xf numFmtId="0" fontId="4" fillId="3" borderId="1" xfId="1" applyFont="1" applyFill="1" applyBorder="1" applyProtection="1"/>
    <xf numFmtId="0" fontId="4" fillId="0" borderId="8" xfId="1" applyFont="1" applyBorder="1" applyAlignment="1" applyProtection="1">
      <alignment wrapText="1"/>
    </xf>
    <xf numFmtId="0" fontId="4" fillId="7" borderId="3" xfId="1" applyFont="1" applyFill="1" applyBorder="1" applyAlignment="1" applyProtection="1">
      <alignment wrapText="1"/>
      <protection locked="0"/>
    </xf>
    <xf numFmtId="0" fontId="4" fillId="0" borderId="3" xfId="1" applyFont="1" applyBorder="1" applyAlignment="1" applyProtection="1">
      <alignment horizontal="right" wrapText="1"/>
    </xf>
    <xf numFmtId="0" fontId="3" fillId="0" borderId="4" xfId="1" applyFont="1" applyFill="1" applyBorder="1" applyAlignment="1" applyProtection="1">
      <alignment horizontal="right" wrapText="1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3" fillId="6" borderId="1" xfId="1" applyFont="1" applyFill="1" applyBorder="1" applyAlignment="1" applyProtection="1">
      <alignment horizontal="right" wrapText="1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wrapText="1"/>
    </xf>
    <xf numFmtId="0" fontId="2" fillId="9" borderId="6" xfId="1" applyFont="1" applyFill="1" applyBorder="1" applyAlignment="1" applyProtection="1">
      <alignment horizontal="center" vertical="center" wrapText="1"/>
    </xf>
    <xf numFmtId="0" fontId="2" fillId="9" borderId="4" xfId="1" applyFont="1" applyFill="1" applyBorder="1" applyAlignment="1" applyProtection="1">
      <alignment horizontal="center" vertical="center" wrapText="1"/>
    </xf>
    <xf numFmtId="0" fontId="2" fillId="9" borderId="3" xfId="1" applyFont="1" applyFill="1" applyBorder="1" applyAlignment="1" applyProtection="1">
      <alignment horizontal="center" vertical="center" wrapText="1"/>
    </xf>
    <xf numFmtId="0" fontId="3" fillId="8" borderId="8" xfId="1" applyFont="1" applyFill="1" applyBorder="1" applyAlignment="1" applyProtection="1">
      <alignment horizontal="left" vertical="center" wrapText="1"/>
    </xf>
    <xf numFmtId="0" fontId="3" fillId="8" borderId="9" xfId="1" applyFont="1" applyFill="1" applyBorder="1" applyAlignment="1" applyProtection="1">
      <alignment horizontal="left" vertical="center" wrapText="1"/>
    </xf>
    <xf numFmtId="0" fontId="3" fillId="8" borderId="10" xfId="1" applyFont="1" applyFill="1" applyBorder="1" applyAlignment="1" applyProtection="1">
      <alignment horizontal="left" vertical="center" wrapText="1"/>
    </xf>
    <xf numFmtId="0" fontId="3" fillId="8" borderId="11" xfId="1" applyFont="1" applyFill="1" applyBorder="1" applyAlignment="1" applyProtection="1">
      <alignment horizontal="left" vertical="center" wrapText="1"/>
    </xf>
    <xf numFmtId="0" fontId="3" fillId="8" borderId="12" xfId="1" applyFont="1" applyFill="1" applyBorder="1" applyAlignment="1" applyProtection="1">
      <alignment horizontal="left" vertical="center" wrapText="1"/>
    </xf>
    <xf numFmtId="0" fontId="3" fillId="8" borderId="13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wrapText="1"/>
    </xf>
    <xf numFmtId="0" fontId="3" fillId="0" borderId="3" xfId="1" applyFont="1" applyFill="1" applyBorder="1" applyAlignment="1" applyProtection="1">
      <alignment wrapText="1"/>
    </xf>
    <xf numFmtId="0" fontId="5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right" vertical="center" wrapText="1"/>
    </xf>
    <xf numFmtId="0" fontId="3" fillId="0" borderId="4" xfId="1" applyFont="1" applyFill="1" applyBorder="1" applyAlignment="1" applyProtection="1">
      <alignment horizontal="right"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0" fontId="2" fillId="8" borderId="2" xfId="1" applyFont="1" applyFill="1" applyBorder="1" applyAlignment="1" applyProtection="1">
      <alignment horizontal="center" vertical="center" wrapText="1"/>
    </xf>
    <xf numFmtId="0" fontId="2" fillId="8" borderId="7" xfId="1" applyFont="1" applyFill="1" applyBorder="1" applyAlignment="1" applyProtection="1">
      <alignment horizontal="center" vertical="center" wrapText="1"/>
    </xf>
    <xf numFmtId="0" fontId="2" fillId="8" borderId="5" xfId="1" applyFont="1" applyFill="1" applyBorder="1" applyAlignment="1" applyProtection="1">
      <alignment horizontal="center" vertical="center" wrapText="1"/>
    </xf>
    <xf numFmtId="0" fontId="2" fillId="8" borderId="2" xfId="1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5" xfId="0" applyBorder="1" applyAlignment="1" applyProtection="1"/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3" fillId="8" borderId="6" xfId="1" applyFont="1" applyFill="1" applyBorder="1" applyAlignment="1" applyProtection="1">
      <alignment horizontal="left" vertical="center" wrapText="1"/>
    </xf>
    <xf numFmtId="0" fontId="3" fillId="8" borderId="4" xfId="1" applyFont="1" applyFill="1" applyBorder="1" applyAlignment="1" applyProtection="1">
      <alignment horizontal="left" vertical="center" wrapText="1"/>
    </xf>
    <xf numFmtId="0" fontId="3" fillId="8" borderId="3" xfId="1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8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/>
    </xf>
    <xf numFmtId="0" fontId="3" fillId="4" borderId="6" xfId="1" applyFont="1" applyFill="1" applyBorder="1" applyAlignment="1" applyProtection="1">
      <alignment horizontal="left" vertical="center" wrapText="1"/>
    </xf>
    <xf numFmtId="0" fontId="3" fillId="4" borderId="4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topLeftCell="A56" zoomScale="115" zoomScaleNormal="115" workbookViewId="0">
      <selection activeCell="D28" sqref="D28"/>
    </sheetView>
  </sheetViews>
  <sheetFormatPr defaultColWidth="8.85546875" defaultRowHeight="15" x14ac:dyDescent="0.25"/>
  <cols>
    <col min="1" max="1" width="13.42578125" style="28" customWidth="1"/>
    <col min="2" max="2" width="49.140625" style="28" customWidth="1"/>
    <col min="3" max="3" width="7.85546875" style="28" customWidth="1"/>
    <col min="4" max="4" width="7.42578125" style="28" customWidth="1"/>
    <col min="5" max="5" width="10.28515625" style="28" customWidth="1"/>
    <col min="6" max="6" width="15.7109375" style="28" customWidth="1"/>
    <col min="7" max="7" width="32" style="28" hidden="1" customWidth="1"/>
    <col min="8" max="8" width="34.7109375" style="28" hidden="1" customWidth="1"/>
    <col min="9" max="9" width="32.28515625" style="28" hidden="1" customWidth="1"/>
    <col min="10" max="10" width="32.7109375" style="28" hidden="1" customWidth="1"/>
    <col min="11" max="11" width="16.28515625" style="28" customWidth="1"/>
    <col min="12" max="16" width="9.140625" style="28" customWidth="1"/>
    <col min="17" max="16384" width="8.85546875" style="28"/>
  </cols>
  <sheetData>
    <row r="1" spans="1:10" ht="54.75" customHeight="1" x14ac:dyDescent="0.25">
      <c r="A1" s="37" t="s">
        <v>107</v>
      </c>
      <c r="B1" s="38"/>
      <c r="C1" s="38"/>
      <c r="D1" s="38"/>
      <c r="E1" s="39"/>
    </row>
    <row r="2" spans="1:10" ht="36" customHeight="1" x14ac:dyDescent="0.25">
      <c r="A2" s="13" t="s">
        <v>5</v>
      </c>
      <c r="B2" s="49"/>
      <c r="C2" s="49"/>
      <c r="D2" s="49"/>
      <c r="E2" s="50"/>
      <c r="F2" s="29" t="str">
        <f>IF(B2="","&lt;&lt;&lt; Insira seu nome","")</f>
        <v>&lt;&lt;&lt; Insira seu nome</v>
      </c>
    </row>
    <row r="3" spans="1:10" ht="36" customHeight="1" x14ac:dyDescent="0.25">
      <c r="A3" s="13" t="s">
        <v>7</v>
      </c>
      <c r="B3" s="49"/>
      <c r="C3" s="49"/>
      <c r="D3" s="49"/>
      <c r="E3" s="50"/>
      <c r="F3" s="29" t="str">
        <f>IF(B3="","&lt;&lt;&lt; Insira a grande área","")</f>
        <v>&lt;&lt;&lt; Insira a grande área</v>
      </c>
    </row>
    <row r="4" spans="1:10" ht="36" customHeight="1" x14ac:dyDescent="0.25">
      <c r="A4" s="17" t="s">
        <v>6</v>
      </c>
      <c r="B4" s="49"/>
      <c r="C4" s="49"/>
      <c r="D4" s="49"/>
      <c r="E4" s="50"/>
      <c r="F4" s="29" t="str">
        <f>IF(B4="","&lt;&lt;&lt; Insira a área de avaliação","")</f>
        <v>&lt;&lt;&lt; Insira a área de avaliação</v>
      </c>
    </row>
    <row r="5" spans="1:10" ht="22.5" customHeight="1" x14ac:dyDescent="0.25">
      <c r="A5" s="60" t="s">
        <v>112</v>
      </c>
      <c r="B5" s="61"/>
      <c r="C5" s="61"/>
      <c r="D5" s="61"/>
      <c r="E5" s="62"/>
    </row>
    <row r="6" spans="1:10" ht="27" customHeight="1" x14ac:dyDescent="0.25">
      <c r="A6" s="63" t="s">
        <v>0</v>
      </c>
      <c r="B6" s="64"/>
      <c r="C6" s="3" t="s">
        <v>1</v>
      </c>
      <c r="D6" s="3" t="s">
        <v>2</v>
      </c>
      <c r="E6" s="3" t="s">
        <v>3</v>
      </c>
    </row>
    <row r="7" spans="1:10" ht="18.75" customHeight="1" x14ac:dyDescent="0.25">
      <c r="A7" s="54">
        <v>1</v>
      </c>
      <c r="B7" s="40" t="s">
        <v>66</v>
      </c>
      <c r="C7" s="41"/>
      <c r="D7" s="41"/>
      <c r="E7" s="42"/>
      <c r="G7" s="28" t="s">
        <v>8</v>
      </c>
      <c r="H7" s="30" t="s">
        <v>16</v>
      </c>
      <c r="I7" s="28" t="str">
        <f>IF($B$3=$G$7,H7,IF($B$3=$G$8,H16,IF($B$3=$G$9,H25,IF($B$3=$G$10,H34,IF($B$3=$G$11,#REF!,IF($B$3=$G$12,#REF!,IF($B$3=$G$13,H46,IF($B$3=$G$14,H48,H55))))))))</f>
        <v>INTERDISCIPLINAR</v>
      </c>
      <c r="J7" s="28" t="str">
        <f t="shared" ref="J7:J16" si="0">IF($B$3="","",IF(I7=0,"",I7))</f>
        <v/>
      </c>
    </row>
    <row r="8" spans="1:10" x14ac:dyDescent="0.25">
      <c r="A8" s="55"/>
      <c r="B8" s="43"/>
      <c r="C8" s="44"/>
      <c r="D8" s="44"/>
      <c r="E8" s="45"/>
      <c r="G8" s="28" t="s">
        <v>9</v>
      </c>
      <c r="H8" s="30" t="s">
        <v>17</v>
      </c>
      <c r="I8" s="28" t="str">
        <f>IF($B$3=$G$7,H8,IF($B$3=$G$8,H17,IF($B$3=$G$9,H26,IF($B$3=$G$10,H35,IF($B$3=$G$11,#REF!,IF($B$3=$G$12,#REF!,IF($B$3=$G$13,#REF!,IF($B$3=$G$14,#REF!,H56))))))))</f>
        <v>ENSINO</v>
      </c>
      <c r="J8" s="28" t="str">
        <f t="shared" si="0"/>
        <v/>
      </c>
    </row>
    <row r="9" spans="1:10" ht="15" customHeight="1" x14ac:dyDescent="0.3">
      <c r="A9" s="55"/>
      <c r="B9" s="5" t="s">
        <v>108</v>
      </c>
      <c r="C9" s="1">
        <v>100</v>
      </c>
      <c r="D9" s="15"/>
      <c r="E9" s="6">
        <f>C9*D9</f>
        <v>0</v>
      </c>
      <c r="G9" s="28" t="s">
        <v>10</v>
      </c>
      <c r="H9" s="30" t="s">
        <v>18</v>
      </c>
      <c r="I9" s="28" t="str">
        <f>IF($B$3=$G$7,H9,IF($B$3=$G$8,H18,IF($B$3=$G$9,H27,IF($B$3=$G$10,H36,IF($B$3=$G$11,#REF!,IF($B$3=$G$12,#REF!,IF($B$3=$G$13,#REF!,IF($B$3=$G$14,#REF!,H57))))))))</f>
        <v>MATERIAIS</v>
      </c>
      <c r="J9" s="28" t="str">
        <f t="shared" si="0"/>
        <v/>
      </c>
    </row>
    <row r="10" spans="1:10" ht="15" customHeight="1" x14ac:dyDescent="0.3">
      <c r="A10" s="55"/>
      <c r="B10" s="5" t="s">
        <v>109</v>
      </c>
      <c r="C10" s="1">
        <v>85</v>
      </c>
      <c r="D10" s="15"/>
      <c r="E10" s="6">
        <f t="shared" ref="E10:E16" si="1">C10*D10</f>
        <v>0</v>
      </c>
      <c r="G10" s="28" t="s">
        <v>11</v>
      </c>
      <c r="H10" s="30" t="s">
        <v>19</v>
      </c>
      <c r="I10" s="28" t="str">
        <f>IF($B$3=$G$7,H10,IF($B$3=$G$8,H19,IF($B$3=$G$9,H28,IF($B$3=$G$10,H37,IF($B$3=$G$11,#REF!,IF($B$3=$G$12,#REF!,IF($B$3=$G$13,#REF!,IF($B$3=$G$14,H49,H58))))))))</f>
        <v>BIOTECNOLOGIA</v>
      </c>
      <c r="J10" s="28" t="str">
        <f t="shared" si="0"/>
        <v/>
      </c>
    </row>
    <row r="11" spans="1:10" ht="15" customHeight="1" x14ac:dyDescent="0.3">
      <c r="A11" s="55"/>
      <c r="B11" s="5" t="s">
        <v>110</v>
      </c>
      <c r="C11" s="1">
        <v>70</v>
      </c>
      <c r="D11" s="15"/>
      <c r="E11" s="6">
        <f t="shared" si="1"/>
        <v>0</v>
      </c>
      <c r="G11" s="28" t="s">
        <v>12</v>
      </c>
      <c r="H11" s="30" t="s">
        <v>20</v>
      </c>
      <c r="I11" s="28" t="str">
        <f>IF($B$3=$G$7,H11,IF($B$3=$G$8,H20,IF($B$3=$G$9,H29,IF($B$3=$G$10,H38,IF($B$3=$G$11,#REF!,IF($B$3=$G$12,#REF!,IF($B$3=$G$13,#REF!,IF($B$3=$G$14,H50,H59))))))))</f>
        <v>CIÊNCIAS AMBIENTAIS</v>
      </c>
      <c r="J11" s="28" t="str">
        <f t="shared" si="0"/>
        <v/>
      </c>
    </row>
    <row r="12" spans="1:10" ht="15" customHeight="1" x14ac:dyDescent="0.3">
      <c r="A12" s="55"/>
      <c r="B12" s="5" t="s">
        <v>111</v>
      </c>
      <c r="C12" s="1">
        <v>55</v>
      </c>
      <c r="D12" s="15"/>
      <c r="E12" s="6">
        <f t="shared" si="1"/>
        <v>0</v>
      </c>
      <c r="G12" s="28" t="s">
        <v>13</v>
      </c>
      <c r="I12" s="28">
        <f>IF($B$3=$G$7,H12,IF($B$3=$G$8,H21,IF($B$3=$G$9,H30,IF($B$3=$G$10,H39,IF($B$3=$G$11,#REF!,IF($B$3=$G$12,#REF!,IF($B$3=$G$13,#REF!,IF($B$3=$G$14,H51,H60))))))))</f>
        <v>0</v>
      </c>
      <c r="J12" s="28" t="str">
        <f t="shared" si="0"/>
        <v/>
      </c>
    </row>
    <row r="13" spans="1:10" ht="15" customHeight="1" x14ac:dyDescent="0.3">
      <c r="A13" s="55"/>
      <c r="B13" s="5" t="s">
        <v>51</v>
      </c>
      <c r="C13" s="1">
        <v>40</v>
      </c>
      <c r="D13" s="15"/>
      <c r="E13" s="6">
        <f t="shared" si="1"/>
        <v>0</v>
      </c>
      <c r="G13" s="28" t="s">
        <v>14</v>
      </c>
      <c r="I13" s="28">
        <f>IF($B$3=$G$7,H13,IF($B$3=$G$8,H23,IF($B$3=$G$9,H31,IF($B$3=$G$10,#REF!,IF($B$3=$G$11,#REF!,IF($B$3=$G$12,#REF!,IF($B$3=$G$13,#REF!,IF($B$3=$G$14,H52,H61))))))))</f>
        <v>0</v>
      </c>
      <c r="J13" s="28" t="str">
        <f t="shared" si="0"/>
        <v/>
      </c>
    </row>
    <row r="14" spans="1:10" ht="15" customHeight="1" x14ac:dyDescent="0.3">
      <c r="A14" s="55"/>
      <c r="B14" s="5" t="s">
        <v>52</v>
      </c>
      <c r="C14" s="2">
        <v>15</v>
      </c>
      <c r="D14" s="15"/>
      <c r="E14" s="6">
        <f t="shared" si="1"/>
        <v>0</v>
      </c>
      <c r="G14" s="28" t="s">
        <v>15</v>
      </c>
      <c r="I14" s="28">
        <f>IF($B$3=$G$7,H14,IF($B$3=$G$8,H24,IF($B$3=$G$9,H32,IF($B$3=$G$10,#REF!,IF($B$3=$G$11,#REF!,IF($B$3=$G$12,H40,IF($B$3=$G$13,H47,IF($B$3=$G$14,H53,H62))))))))</f>
        <v>0</v>
      </c>
      <c r="J14" s="28" t="str">
        <f t="shared" si="0"/>
        <v/>
      </c>
    </row>
    <row r="15" spans="1:10" ht="15" customHeight="1" x14ac:dyDescent="0.3">
      <c r="A15" s="55"/>
      <c r="B15" s="5" t="s">
        <v>53</v>
      </c>
      <c r="C15" s="1">
        <v>5</v>
      </c>
      <c r="D15" s="15"/>
      <c r="E15" s="6">
        <f t="shared" si="1"/>
        <v>0</v>
      </c>
      <c r="G15" s="28" t="s">
        <v>49</v>
      </c>
      <c r="I15" s="28">
        <f>IF($B$3=$G$7,H15,IF($B$3=$G$9,H33,IF($B$3=$G$10,#REF!,IF($B$3=$G$11,#REF!,IF($B$3=$G$12,H42,IF($B$3=$G$13,#REF!,IF($B$3=$G$14,H54,H63)))))))</f>
        <v>0</v>
      </c>
      <c r="J15" s="28" t="str">
        <f t="shared" si="0"/>
        <v/>
      </c>
    </row>
    <row r="16" spans="1:10" ht="15" customHeight="1" x14ac:dyDescent="0.3">
      <c r="A16" s="55"/>
      <c r="B16" s="5" t="s">
        <v>54</v>
      </c>
      <c r="C16" s="1">
        <v>0</v>
      </c>
      <c r="D16" s="15"/>
      <c r="E16" s="6">
        <f t="shared" si="1"/>
        <v>0</v>
      </c>
      <c r="H16" s="28" t="s">
        <v>21</v>
      </c>
      <c r="J16" s="28" t="str">
        <f t="shared" si="0"/>
        <v/>
      </c>
    </row>
    <row r="17" spans="1:8" ht="15" customHeight="1" x14ac:dyDescent="0.25">
      <c r="A17" s="55"/>
      <c r="B17" s="65" t="s">
        <v>50</v>
      </c>
      <c r="C17" s="66"/>
      <c r="D17" s="66"/>
      <c r="E17" s="67"/>
      <c r="H17" s="28" t="s">
        <v>22</v>
      </c>
    </row>
    <row r="18" spans="1:8" ht="15" customHeight="1" x14ac:dyDescent="0.3">
      <c r="A18" s="55"/>
      <c r="B18" s="5" t="s">
        <v>55</v>
      </c>
      <c r="C18" s="1">
        <v>100</v>
      </c>
      <c r="D18" s="15"/>
      <c r="E18" s="6">
        <f>C18*D18</f>
        <v>0</v>
      </c>
      <c r="H18" s="28" t="s">
        <v>23</v>
      </c>
    </row>
    <row r="19" spans="1:8" ht="15" customHeight="1" x14ac:dyDescent="0.3">
      <c r="A19" s="55"/>
      <c r="B19" s="5" t="s">
        <v>56</v>
      </c>
      <c r="C19" s="1">
        <v>70</v>
      </c>
      <c r="D19" s="15"/>
      <c r="E19" s="6">
        <f>C19*D19</f>
        <v>0</v>
      </c>
      <c r="H19" s="28" t="s">
        <v>39</v>
      </c>
    </row>
    <row r="20" spans="1:8" ht="15" customHeight="1" x14ac:dyDescent="0.3">
      <c r="A20" s="55"/>
      <c r="B20" s="7" t="s">
        <v>57</v>
      </c>
      <c r="C20" s="1">
        <v>40</v>
      </c>
      <c r="D20" s="15"/>
      <c r="E20" s="6">
        <f>C20*D20</f>
        <v>0</v>
      </c>
    </row>
    <row r="21" spans="1:8" ht="15" customHeight="1" x14ac:dyDescent="0.3">
      <c r="A21" s="55"/>
      <c r="B21" s="7" t="s">
        <v>58</v>
      </c>
      <c r="C21" s="1">
        <v>15</v>
      </c>
      <c r="D21" s="15"/>
      <c r="E21" s="6">
        <f>C21*D21</f>
        <v>0</v>
      </c>
    </row>
    <row r="22" spans="1:8" ht="15" customHeight="1" x14ac:dyDescent="0.3">
      <c r="A22" s="55"/>
      <c r="B22" s="24" t="s">
        <v>96</v>
      </c>
      <c r="C22" s="1">
        <v>0</v>
      </c>
      <c r="D22" s="25"/>
      <c r="E22" s="26">
        <f>C22*D22</f>
        <v>0</v>
      </c>
    </row>
    <row r="23" spans="1:8" ht="20.25" customHeight="1" x14ac:dyDescent="0.25">
      <c r="A23" s="56"/>
      <c r="B23" s="51" t="s">
        <v>33</v>
      </c>
      <c r="C23" s="52"/>
      <c r="D23" s="53"/>
      <c r="E23" s="16">
        <f>SUM(E18:E21)+SUM(E9:E16)</f>
        <v>0</v>
      </c>
    </row>
    <row r="24" spans="1:8" ht="23.25" customHeight="1" x14ac:dyDescent="0.25">
      <c r="A24" s="57">
        <v>2</v>
      </c>
      <c r="B24" s="68" t="s">
        <v>64</v>
      </c>
      <c r="C24" s="69"/>
      <c r="D24" s="69"/>
      <c r="E24" s="70"/>
    </row>
    <row r="25" spans="1:8" ht="15.75" x14ac:dyDescent="0.3">
      <c r="A25" s="58"/>
      <c r="B25" s="5" t="s">
        <v>100</v>
      </c>
      <c r="C25" s="1">
        <v>100</v>
      </c>
      <c r="D25" s="15"/>
      <c r="E25" s="6">
        <f>C25*D25</f>
        <v>0</v>
      </c>
      <c r="H25" s="30" t="s">
        <v>24</v>
      </c>
    </row>
    <row r="26" spans="1:8" ht="16.5" customHeight="1" x14ac:dyDescent="0.3">
      <c r="A26" s="58"/>
      <c r="B26" s="5" t="s">
        <v>101</v>
      </c>
      <c r="C26" s="1">
        <v>85</v>
      </c>
      <c r="D26" s="15"/>
      <c r="E26" s="6">
        <f t="shared" ref="E26:E32" si="2">C26*D26</f>
        <v>0</v>
      </c>
      <c r="H26" s="30" t="s">
        <v>25</v>
      </c>
    </row>
    <row r="27" spans="1:8" ht="16.5" customHeight="1" x14ac:dyDescent="0.3">
      <c r="A27" s="58"/>
      <c r="B27" s="5" t="s">
        <v>102</v>
      </c>
      <c r="C27" s="1">
        <v>70</v>
      </c>
      <c r="D27" s="15"/>
      <c r="E27" s="6">
        <f t="shared" si="2"/>
        <v>0</v>
      </c>
      <c r="H27" s="30" t="s">
        <v>26</v>
      </c>
    </row>
    <row r="28" spans="1:8" ht="16.5" customHeight="1" x14ac:dyDescent="0.3">
      <c r="A28" s="58"/>
      <c r="B28" s="5" t="s">
        <v>103</v>
      </c>
      <c r="C28" s="1">
        <v>55</v>
      </c>
      <c r="D28" s="15"/>
      <c r="E28" s="6">
        <f t="shared" si="2"/>
        <v>0</v>
      </c>
      <c r="H28" s="30" t="s">
        <v>27</v>
      </c>
    </row>
    <row r="29" spans="1:8" ht="16.5" customHeight="1" x14ac:dyDescent="0.3">
      <c r="A29" s="58"/>
      <c r="B29" s="5" t="s">
        <v>106</v>
      </c>
      <c r="C29" s="1">
        <v>40</v>
      </c>
      <c r="D29" s="15"/>
      <c r="E29" s="6">
        <f t="shared" si="2"/>
        <v>0</v>
      </c>
    </row>
    <row r="30" spans="1:8" ht="16.5" customHeight="1" x14ac:dyDescent="0.3">
      <c r="A30" s="58"/>
      <c r="B30" s="5" t="s">
        <v>97</v>
      </c>
      <c r="C30" s="2">
        <v>20</v>
      </c>
      <c r="D30" s="15"/>
      <c r="E30" s="6">
        <f t="shared" si="2"/>
        <v>0</v>
      </c>
    </row>
    <row r="31" spans="1:8" ht="16.5" customHeight="1" x14ac:dyDescent="0.3">
      <c r="A31" s="58"/>
      <c r="B31" s="5" t="s">
        <v>98</v>
      </c>
      <c r="C31" s="2">
        <v>10</v>
      </c>
      <c r="D31" s="15"/>
      <c r="E31" s="6">
        <f t="shared" si="2"/>
        <v>0</v>
      </c>
    </row>
    <row r="32" spans="1:8" ht="16.5" customHeight="1" x14ac:dyDescent="0.3">
      <c r="A32" s="58"/>
      <c r="B32" s="5" t="s">
        <v>99</v>
      </c>
      <c r="C32" s="1">
        <v>5</v>
      </c>
      <c r="D32" s="15"/>
      <c r="E32" s="6">
        <f t="shared" si="2"/>
        <v>0</v>
      </c>
    </row>
    <row r="33" spans="1:8" ht="18.75" customHeight="1" x14ac:dyDescent="0.25">
      <c r="A33" s="58"/>
      <c r="B33" s="46" t="s">
        <v>65</v>
      </c>
      <c r="C33" s="47"/>
      <c r="D33" s="47"/>
      <c r="E33" s="48"/>
    </row>
    <row r="34" spans="1:8" ht="15.75" x14ac:dyDescent="0.3">
      <c r="A34" s="58"/>
      <c r="B34" s="5" t="s">
        <v>59</v>
      </c>
      <c r="C34" s="3">
        <v>100</v>
      </c>
      <c r="D34" s="19"/>
      <c r="E34" s="9">
        <f>C34*D34</f>
        <v>0</v>
      </c>
      <c r="H34" s="28" t="s">
        <v>28</v>
      </c>
    </row>
    <row r="35" spans="1:8" ht="15.75" x14ac:dyDescent="0.3">
      <c r="A35" s="58"/>
      <c r="B35" s="5" t="s">
        <v>60</v>
      </c>
      <c r="C35" s="3">
        <v>60</v>
      </c>
      <c r="D35" s="19"/>
      <c r="E35" s="9">
        <f>C35*D35</f>
        <v>0</v>
      </c>
      <c r="H35" s="28" t="s">
        <v>29</v>
      </c>
    </row>
    <row r="36" spans="1:8" ht="15.75" x14ac:dyDescent="0.3">
      <c r="A36" s="58"/>
      <c r="B36" s="5" t="s">
        <v>61</v>
      </c>
      <c r="C36" s="3">
        <v>30</v>
      </c>
      <c r="D36" s="19"/>
      <c r="E36" s="9">
        <f>C36*D36</f>
        <v>0</v>
      </c>
      <c r="H36" s="31" t="s">
        <v>40</v>
      </c>
    </row>
    <row r="37" spans="1:8" ht="27" x14ac:dyDescent="0.3">
      <c r="A37" s="58"/>
      <c r="B37" s="5" t="s">
        <v>62</v>
      </c>
      <c r="C37" s="3">
        <v>20</v>
      </c>
      <c r="D37" s="19"/>
      <c r="E37" s="9">
        <f>C37*D37</f>
        <v>0</v>
      </c>
      <c r="H37" s="31" t="s">
        <v>41</v>
      </c>
    </row>
    <row r="38" spans="1:8" ht="17.25" customHeight="1" x14ac:dyDescent="0.3">
      <c r="A38" s="58"/>
      <c r="B38" s="5" t="s">
        <v>63</v>
      </c>
      <c r="C38" s="3">
        <v>10</v>
      </c>
      <c r="D38" s="19"/>
      <c r="E38" s="9">
        <f>C38*D38</f>
        <v>0</v>
      </c>
      <c r="H38" s="31" t="s">
        <v>42</v>
      </c>
    </row>
    <row r="39" spans="1:8" ht="19.5" customHeight="1" x14ac:dyDescent="0.25">
      <c r="A39" s="59"/>
      <c r="B39" s="51" t="s">
        <v>4</v>
      </c>
      <c r="C39" s="52"/>
      <c r="D39" s="53"/>
      <c r="E39" s="10">
        <f>SUM(E25:E32)+SUM(E34:E38)</f>
        <v>0</v>
      </c>
      <c r="H39" s="31" t="s">
        <v>43</v>
      </c>
    </row>
    <row r="40" spans="1:8" ht="27.75" customHeight="1" x14ac:dyDescent="0.25">
      <c r="A40" s="54">
        <v>3</v>
      </c>
      <c r="B40" s="68" t="s">
        <v>68</v>
      </c>
      <c r="C40" s="69"/>
      <c r="D40" s="69"/>
      <c r="E40" s="70"/>
    </row>
    <row r="41" spans="1:8" ht="21" customHeight="1" x14ac:dyDescent="0.25">
      <c r="A41" s="55"/>
      <c r="B41" s="75" t="s">
        <v>69</v>
      </c>
      <c r="C41" s="75"/>
      <c r="D41" s="75"/>
      <c r="E41" s="75"/>
    </row>
    <row r="42" spans="1:8" ht="15.75" x14ac:dyDescent="0.3">
      <c r="A42" s="72"/>
      <c r="B42" s="9" t="s">
        <v>70</v>
      </c>
      <c r="C42" s="21">
        <v>100</v>
      </c>
      <c r="D42" s="22"/>
      <c r="E42" s="23">
        <f>C42*D42</f>
        <v>0</v>
      </c>
    </row>
    <row r="43" spans="1:8" x14ac:dyDescent="0.25">
      <c r="A43" s="72"/>
      <c r="B43" s="65" t="s">
        <v>71</v>
      </c>
      <c r="C43" s="66"/>
      <c r="D43" s="66"/>
      <c r="E43" s="67"/>
    </row>
    <row r="44" spans="1:8" ht="15.75" x14ac:dyDescent="0.3">
      <c r="A44" s="72"/>
      <c r="B44" s="9" t="s">
        <v>72</v>
      </c>
      <c r="C44" s="21">
        <v>100</v>
      </c>
      <c r="D44" s="22"/>
      <c r="E44" s="23">
        <f>C44*D44</f>
        <v>0</v>
      </c>
    </row>
    <row r="45" spans="1:8" ht="15.75" x14ac:dyDescent="0.3">
      <c r="A45" s="72"/>
      <c r="B45" s="9" t="s">
        <v>73</v>
      </c>
      <c r="C45" s="21">
        <v>70</v>
      </c>
      <c r="D45" s="22"/>
      <c r="E45" s="23">
        <f>C45*D45</f>
        <v>0</v>
      </c>
    </row>
    <row r="46" spans="1:8" x14ac:dyDescent="0.25">
      <c r="A46" s="73"/>
      <c r="B46" s="51" t="s">
        <v>34</v>
      </c>
      <c r="C46" s="52"/>
      <c r="D46" s="53"/>
      <c r="E46" s="8">
        <f>E42+E44+E45</f>
        <v>0</v>
      </c>
      <c r="H46" s="30" t="s">
        <v>30</v>
      </c>
    </row>
    <row r="47" spans="1:8" ht="25.5" customHeight="1" x14ac:dyDescent="0.25">
      <c r="A47" s="54">
        <v>4</v>
      </c>
      <c r="B47" s="76" t="s">
        <v>67</v>
      </c>
      <c r="C47" s="77"/>
      <c r="D47" s="77"/>
      <c r="E47" s="78"/>
      <c r="H47" s="30" t="s">
        <v>31</v>
      </c>
    </row>
    <row r="48" spans="1:8" ht="15.75" x14ac:dyDescent="0.3">
      <c r="A48" s="55"/>
      <c r="B48" s="5" t="s">
        <v>74</v>
      </c>
      <c r="C48" s="3">
        <v>2</v>
      </c>
      <c r="D48" s="20"/>
      <c r="E48" s="11">
        <f t="shared" ref="E48:E56" si="3">C48*D48</f>
        <v>0</v>
      </c>
      <c r="H48" s="28" t="s">
        <v>32</v>
      </c>
    </row>
    <row r="49" spans="1:8" ht="15.75" x14ac:dyDescent="0.3">
      <c r="A49" s="55"/>
      <c r="B49" s="5" t="s">
        <v>75</v>
      </c>
      <c r="C49" s="3">
        <v>10</v>
      </c>
      <c r="D49" s="20"/>
      <c r="E49" s="11">
        <f t="shared" si="3"/>
        <v>0</v>
      </c>
    </row>
    <row r="50" spans="1:8" ht="15.75" x14ac:dyDescent="0.3">
      <c r="A50" s="55"/>
      <c r="B50" s="5" t="s">
        <v>76</v>
      </c>
      <c r="C50" s="3">
        <v>20</v>
      </c>
      <c r="D50" s="20"/>
      <c r="E50" s="11">
        <f t="shared" si="3"/>
        <v>0</v>
      </c>
    </row>
    <row r="51" spans="1:8" ht="15.75" x14ac:dyDescent="0.3">
      <c r="A51" s="55"/>
      <c r="B51" s="5" t="s">
        <v>77</v>
      </c>
      <c r="C51" s="3">
        <v>20</v>
      </c>
      <c r="D51" s="20"/>
      <c r="E51" s="11">
        <f t="shared" si="3"/>
        <v>0</v>
      </c>
    </row>
    <row r="52" spans="1:8" ht="15.75" x14ac:dyDescent="0.3">
      <c r="A52" s="55"/>
      <c r="B52" s="5" t="s">
        <v>78</v>
      </c>
      <c r="C52" s="3">
        <v>40</v>
      </c>
      <c r="D52" s="20"/>
      <c r="E52" s="11">
        <f t="shared" si="3"/>
        <v>0</v>
      </c>
    </row>
    <row r="53" spans="1:8" ht="15.75" x14ac:dyDescent="0.3">
      <c r="A53" s="55"/>
      <c r="B53" s="12" t="s">
        <v>79</v>
      </c>
      <c r="C53" s="3">
        <v>5</v>
      </c>
      <c r="D53" s="20"/>
      <c r="E53" s="11">
        <f t="shared" si="3"/>
        <v>0</v>
      </c>
    </row>
    <row r="54" spans="1:8" ht="15.75" x14ac:dyDescent="0.3">
      <c r="A54" s="55"/>
      <c r="B54" s="12" t="s">
        <v>80</v>
      </c>
      <c r="C54" s="3">
        <v>10</v>
      </c>
      <c r="D54" s="20"/>
      <c r="E54" s="11">
        <f t="shared" si="3"/>
        <v>0</v>
      </c>
    </row>
    <row r="55" spans="1:8" ht="15.75" x14ac:dyDescent="0.3">
      <c r="A55" s="55"/>
      <c r="B55" s="12" t="s">
        <v>81</v>
      </c>
      <c r="C55" s="3">
        <v>10</v>
      </c>
      <c r="D55" s="20"/>
      <c r="E55" s="11">
        <f t="shared" si="3"/>
        <v>0</v>
      </c>
      <c r="H55" s="30" t="s">
        <v>44</v>
      </c>
    </row>
    <row r="56" spans="1:8" ht="15.75" x14ac:dyDescent="0.3">
      <c r="A56" s="55"/>
      <c r="B56" s="12" t="s">
        <v>82</v>
      </c>
      <c r="C56" s="3">
        <v>20</v>
      </c>
      <c r="D56" s="20"/>
      <c r="E56" s="11">
        <f t="shared" si="3"/>
        <v>0</v>
      </c>
      <c r="H56" s="30" t="s">
        <v>45</v>
      </c>
    </row>
    <row r="57" spans="1:8" x14ac:dyDescent="0.25">
      <c r="A57" s="56"/>
      <c r="B57" s="51" t="s">
        <v>83</v>
      </c>
      <c r="C57" s="52"/>
      <c r="D57" s="53"/>
      <c r="E57" s="13">
        <f>SUM(E48:E56)</f>
        <v>0</v>
      </c>
      <c r="H57" s="30" t="s">
        <v>46</v>
      </c>
    </row>
    <row r="58" spans="1:8" ht="15" customHeight="1" x14ac:dyDescent="0.25">
      <c r="A58" s="54">
        <v>5</v>
      </c>
      <c r="B58" s="74" t="s">
        <v>37</v>
      </c>
      <c r="C58" s="74"/>
      <c r="D58" s="74"/>
      <c r="E58" s="74"/>
      <c r="H58" s="30" t="s">
        <v>47</v>
      </c>
    </row>
    <row r="59" spans="1:8" x14ac:dyDescent="0.25">
      <c r="A59" s="54"/>
      <c r="B59" s="74"/>
      <c r="C59" s="74"/>
      <c r="D59" s="74"/>
      <c r="E59" s="74"/>
      <c r="H59" s="30" t="s">
        <v>48</v>
      </c>
    </row>
    <row r="60" spans="1:8" ht="17.25" customHeight="1" x14ac:dyDescent="0.3">
      <c r="A60" s="54"/>
      <c r="B60" s="5" t="s">
        <v>84</v>
      </c>
      <c r="C60" s="1">
        <v>100</v>
      </c>
      <c r="D60" s="15"/>
      <c r="E60" s="6">
        <f>C60*D60</f>
        <v>0</v>
      </c>
    </row>
    <row r="61" spans="1:8" ht="15.75" x14ac:dyDescent="0.3">
      <c r="A61" s="54"/>
      <c r="B61" s="5" t="s">
        <v>85</v>
      </c>
      <c r="C61" s="1">
        <v>85</v>
      </c>
      <c r="D61" s="15"/>
      <c r="E61" s="6">
        <f t="shared" ref="E61:E67" si="4">C61*D61</f>
        <v>0</v>
      </c>
    </row>
    <row r="62" spans="1:8" ht="15" customHeight="1" x14ac:dyDescent="0.3">
      <c r="A62" s="54"/>
      <c r="B62" s="5" t="s">
        <v>86</v>
      </c>
      <c r="C62" s="1">
        <v>70</v>
      </c>
      <c r="D62" s="15"/>
      <c r="E62" s="6">
        <f t="shared" si="4"/>
        <v>0</v>
      </c>
    </row>
    <row r="63" spans="1:8" ht="15.75" x14ac:dyDescent="0.3">
      <c r="A63" s="54"/>
      <c r="B63" s="5" t="s">
        <v>87</v>
      </c>
      <c r="C63" s="1">
        <v>55</v>
      </c>
      <c r="D63" s="15"/>
      <c r="E63" s="6">
        <f t="shared" si="4"/>
        <v>0</v>
      </c>
    </row>
    <row r="64" spans="1:8" ht="15.75" x14ac:dyDescent="0.3">
      <c r="A64" s="54"/>
      <c r="B64" s="5" t="s">
        <v>88</v>
      </c>
      <c r="C64" s="1">
        <v>40</v>
      </c>
      <c r="D64" s="15"/>
      <c r="E64" s="6">
        <f t="shared" si="4"/>
        <v>0</v>
      </c>
    </row>
    <row r="65" spans="1:6" ht="15.75" x14ac:dyDescent="0.3">
      <c r="A65" s="54"/>
      <c r="B65" s="5" t="s">
        <v>89</v>
      </c>
      <c r="C65" s="2">
        <v>15</v>
      </c>
      <c r="D65" s="15"/>
      <c r="E65" s="6">
        <f t="shared" si="4"/>
        <v>0</v>
      </c>
    </row>
    <row r="66" spans="1:6" ht="15.75" x14ac:dyDescent="0.3">
      <c r="A66" s="54"/>
      <c r="B66" s="5" t="s">
        <v>90</v>
      </c>
      <c r="C66" s="2">
        <v>5</v>
      </c>
      <c r="D66" s="15"/>
      <c r="E66" s="6">
        <f t="shared" si="4"/>
        <v>0</v>
      </c>
    </row>
    <row r="67" spans="1:6" ht="15.75" x14ac:dyDescent="0.3">
      <c r="A67" s="54"/>
      <c r="B67" s="5" t="s">
        <v>91</v>
      </c>
      <c r="C67" s="1">
        <v>0</v>
      </c>
      <c r="D67" s="15"/>
      <c r="E67" s="6">
        <f t="shared" si="4"/>
        <v>0</v>
      </c>
    </row>
    <row r="68" spans="1:6" x14ac:dyDescent="0.25">
      <c r="A68" s="54"/>
      <c r="B68" s="65" t="s">
        <v>38</v>
      </c>
      <c r="C68" s="66"/>
      <c r="D68" s="66"/>
      <c r="E68" s="67"/>
    </row>
    <row r="69" spans="1:6" ht="15.75" x14ac:dyDescent="0.3">
      <c r="A69" s="54"/>
      <c r="B69" s="5" t="s">
        <v>92</v>
      </c>
      <c r="C69" s="1">
        <v>100</v>
      </c>
      <c r="D69" s="15"/>
      <c r="E69" s="6">
        <f>C69*D69</f>
        <v>0</v>
      </c>
    </row>
    <row r="70" spans="1:6" ht="15.75" x14ac:dyDescent="0.3">
      <c r="A70" s="54"/>
      <c r="B70" s="5" t="s">
        <v>93</v>
      </c>
      <c r="C70" s="1">
        <v>70</v>
      </c>
      <c r="D70" s="15"/>
      <c r="E70" s="6">
        <f>C70*D70</f>
        <v>0</v>
      </c>
    </row>
    <row r="71" spans="1:6" ht="15.75" x14ac:dyDescent="0.3">
      <c r="A71" s="54"/>
      <c r="B71" s="7" t="s">
        <v>94</v>
      </c>
      <c r="C71" s="1">
        <v>40</v>
      </c>
      <c r="D71" s="15"/>
      <c r="E71" s="6">
        <f>C71*D71</f>
        <v>0</v>
      </c>
    </row>
    <row r="72" spans="1:6" ht="15.75" x14ac:dyDescent="0.3">
      <c r="A72" s="54"/>
      <c r="B72" s="7" t="s">
        <v>95</v>
      </c>
      <c r="C72" s="1">
        <v>20</v>
      </c>
      <c r="D72" s="15"/>
      <c r="E72" s="6">
        <f>C72*D72</f>
        <v>0</v>
      </c>
    </row>
    <row r="73" spans="1:6" ht="15.75" x14ac:dyDescent="0.3">
      <c r="A73" s="54"/>
      <c r="B73" s="7" t="s">
        <v>104</v>
      </c>
      <c r="C73" s="1">
        <v>0</v>
      </c>
      <c r="D73" s="15"/>
      <c r="E73" s="26">
        <f>C73*D73</f>
        <v>0</v>
      </c>
    </row>
    <row r="74" spans="1:6" ht="15" customHeight="1" x14ac:dyDescent="0.25">
      <c r="A74" s="54"/>
      <c r="B74" s="51" t="s">
        <v>35</v>
      </c>
      <c r="C74" s="52"/>
      <c r="D74" s="53"/>
      <c r="E74" s="32">
        <f>SUM(E69:E72)+SUM(E60:E67)</f>
        <v>0</v>
      </c>
    </row>
    <row r="75" spans="1:6" s="31" customFormat="1" ht="15" customHeight="1" x14ac:dyDescent="0.3">
      <c r="A75" s="18"/>
      <c r="B75" s="27"/>
      <c r="C75" s="27"/>
      <c r="D75" s="27"/>
      <c r="E75" s="36"/>
    </row>
    <row r="76" spans="1:6" ht="19.5" customHeight="1" x14ac:dyDescent="0.25">
      <c r="A76" s="35" t="s">
        <v>36</v>
      </c>
      <c r="B76" s="71" t="s">
        <v>105</v>
      </c>
      <c r="C76" s="71"/>
      <c r="D76" s="71"/>
      <c r="E76" s="14">
        <f>E23+E39+E46+E57+E74</f>
        <v>0</v>
      </c>
      <c r="F76" s="4" t="str">
        <f>IF(E76=0,"&lt;&lt;&lt; Insira a sua produção nos campos acima!","")</f>
        <v>&lt;&lt;&lt; Insira a sua produção nos campos acima!</v>
      </c>
    </row>
    <row r="77" spans="1:6" x14ac:dyDescent="0.25">
      <c r="A77" s="34"/>
      <c r="B77" s="34"/>
      <c r="C77" s="34"/>
      <c r="D77" s="34"/>
      <c r="E77" s="33"/>
    </row>
  </sheetData>
  <sheetProtection algorithmName="SHA-512" hashValue="9M2QykMpX+o7xVoSr9M3RIz9tQ/6I42ebVod6U63EZOliywNYv2UZcSdSwEd4mlcv/UOtAXvD51NhbKfAxunvA==" saltValue="eP01+hF2nLYdWYuta3EAnQ==" spinCount="100000" sheet="1" selectLockedCells="1"/>
  <dataConsolidate/>
  <mergeCells count="27">
    <mergeCell ref="B76:D76"/>
    <mergeCell ref="A58:A74"/>
    <mergeCell ref="B40:E40"/>
    <mergeCell ref="B43:E43"/>
    <mergeCell ref="A40:A46"/>
    <mergeCell ref="B68:E68"/>
    <mergeCell ref="B74:D74"/>
    <mergeCell ref="B58:E59"/>
    <mergeCell ref="B41:E41"/>
    <mergeCell ref="B47:E47"/>
    <mergeCell ref="B57:D57"/>
    <mergeCell ref="B46:D46"/>
    <mergeCell ref="A47:A57"/>
    <mergeCell ref="A1:E1"/>
    <mergeCell ref="B7:E8"/>
    <mergeCell ref="B33:E33"/>
    <mergeCell ref="B2:E2"/>
    <mergeCell ref="B3:E3"/>
    <mergeCell ref="B23:D23"/>
    <mergeCell ref="A7:A23"/>
    <mergeCell ref="A24:A39"/>
    <mergeCell ref="B4:E4"/>
    <mergeCell ref="A5:E5"/>
    <mergeCell ref="A6:B6"/>
    <mergeCell ref="B17:E17"/>
    <mergeCell ref="B24:E24"/>
    <mergeCell ref="B39:D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Avaliação de CV - PrInt</vt:lpstr>
      <vt:lpstr>'Avaliação de CV - PrInt'!Area_de_extracao</vt:lpstr>
      <vt:lpstr>'Avaliação de CV - PrInt'!Criterios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UFPEL</dc:creator>
  <cp:lastModifiedBy>Cliente</cp:lastModifiedBy>
  <cp:lastPrinted>2016-04-04T11:53:26Z</cp:lastPrinted>
  <dcterms:created xsi:type="dcterms:W3CDTF">2011-03-28T12:27:29Z</dcterms:created>
  <dcterms:modified xsi:type="dcterms:W3CDTF">2021-06-28T19:05:11Z</dcterms:modified>
</cp:coreProperties>
</file>