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030" windowHeight="55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<sst xmlns="http://schemas.openxmlformats.org/spreadsheetml/2006/main" count="91" uniqueCount="91">
  <si>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1.8.1</t>
  </si>
  <si>
    <t>1.8.2</t>
  </si>
  <si>
    <t>1.8.3</t>
  </si>
  <si>
    <t>1.8.4</t>
  </si>
  <si>
    <t xml:space="preserve">1. </t>
  </si>
  <si>
    <t>livro - editado por editora internacional</t>
  </si>
  <si>
    <t>livro - editado por editora nacional</t>
  </si>
  <si>
    <t>livro organizado</t>
  </si>
  <si>
    <t>capítulos em livro - editado por editora internacional</t>
  </si>
  <si>
    <t>capítulos em livro - editado por editora nacional</t>
  </si>
  <si>
    <t>Total</t>
  </si>
  <si>
    <t xml:space="preserve">Nome: </t>
  </si>
  <si>
    <t>Valor</t>
  </si>
  <si>
    <t xml:space="preserve">Números </t>
  </si>
  <si>
    <t xml:space="preserve">Valor </t>
  </si>
  <si>
    <t>final</t>
  </si>
  <si>
    <r>
      <t xml:space="preserve">com fator de impacto </t>
    </r>
    <r>
      <rPr>
        <sz val="11"/>
        <color indexed="8"/>
        <rFont val="Calibri"/>
        <family val="2"/>
      </rPr>
      <t>≥ 1,5 (A2)</t>
    </r>
  </si>
  <si>
    <r>
      <t xml:space="preserve">com fator de impacto </t>
    </r>
    <r>
      <rPr>
        <sz val="11"/>
        <color indexed="8"/>
        <rFont val="Calibri"/>
        <family val="2"/>
      </rPr>
      <t>≥ 0,5 (B1)</t>
    </r>
  </si>
  <si>
    <t>do item</t>
  </si>
  <si>
    <t>de itens</t>
  </si>
  <si>
    <r>
      <rPr>
        <i/>
        <sz val="11"/>
        <color indexed="8"/>
        <rFont val="Calibri"/>
        <family val="2"/>
      </rPr>
      <t>Qualis</t>
    </r>
    <r>
      <rPr>
        <sz val="11"/>
        <color theme="1"/>
        <rFont val="Calibri"/>
        <family val="2"/>
      </rPr>
      <t xml:space="preserve"> A1</t>
    </r>
  </si>
  <si>
    <r>
      <rPr>
        <i/>
        <sz val="11"/>
        <color indexed="8"/>
        <rFont val="Calibri"/>
        <family val="2"/>
      </rPr>
      <t>Qualis</t>
    </r>
    <r>
      <rPr>
        <sz val="11"/>
        <color theme="1"/>
        <rFont val="Calibri"/>
        <family val="2"/>
      </rPr>
      <t xml:space="preserve"> A2</t>
    </r>
  </si>
  <si>
    <r>
      <rPr>
        <i/>
        <sz val="11"/>
        <color indexed="8"/>
        <rFont val="Calibri"/>
        <family val="2"/>
      </rPr>
      <t>Qualis</t>
    </r>
    <r>
      <rPr>
        <sz val="11"/>
        <color theme="1"/>
        <rFont val="Calibri"/>
        <family val="2"/>
      </rPr>
      <t xml:space="preserve"> B1</t>
    </r>
  </si>
  <si>
    <r>
      <rPr>
        <i/>
        <sz val="11"/>
        <color indexed="8"/>
        <rFont val="Calibri"/>
        <family val="2"/>
      </rPr>
      <t>Qualis</t>
    </r>
    <r>
      <rPr>
        <sz val="11"/>
        <color theme="1"/>
        <rFont val="Calibri"/>
        <family val="2"/>
      </rPr>
      <t xml:space="preserve"> B2</t>
    </r>
  </si>
  <si>
    <r>
      <rPr>
        <i/>
        <sz val="11"/>
        <color indexed="8"/>
        <rFont val="Calibri"/>
        <family val="2"/>
      </rPr>
      <t>Qualis</t>
    </r>
    <r>
      <rPr>
        <sz val="11"/>
        <color theme="1"/>
        <rFont val="Calibri"/>
        <family val="2"/>
      </rPr>
      <t xml:space="preserve"> B3</t>
    </r>
  </si>
  <si>
    <r>
      <rPr>
        <i/>
        <sz val="11"/>
        <color indexed="8"/>
        <rFont val="Calibri"/>
        <family val="2"/>
      </rPr>
      <t>Qualis</t>
    </r>
    <r>
      <rPr>
        <sz val="11"/>
        <color theme="1"/>
        <rFont val="Calibri"/>
        <family val="2"/>
      </rPr>
      <t xml:space="preserve"> B4</t>
    </r>
  </si>
  <si>
    <r>
      <rPr>
        <i/>
        <sz val="11"/>
        <color indexed="8"/>
        <rFont val="Calibri"/>
        <family val="2"/>
      </rPr>
      <t>Qualis</t>
    </r>
    <r>
      <rPr>
        <sz val="11"/>
        <color theme="1"/>
        <rFont val="Calibri"/>
        <family val="2"/>
      </rPr>
      <t xml:space="preserve"> B5</t>
    </r>
  </si>
  <si>
    <r>
      <t>Não classificados no Q</t>
    </r>
    <r>
      <rPr>
        <b/>
        <i/>
        <sz val="11"/>
        <color indexed="8"/>
        <rFont val="Calibri"/>
        <family val="2"/>
      </rPr>
      <t>ualis</t>
    </r>
  </si>
  <si>
    <r>
      <t xml:space="preserve">Patentes ou </t>
    </r>
    <r>
      <rPr>
        <i/>
        <sz val="11"/>
        <color indexed="8"/>
        <rFont val="Calibri"/>
        <family val="2"/>
      </rPr>
      <t>Software</t>
    </r>
    <r>
      <rPr>
        <sz val="11"/>
        <color theme="1"/>
        <rFont val="Calibri"/>
        <family val="2"/>
      </rPr>
      <t xml:space="preserve"> com registro. Pontuação máxima de 100 ptos</t>
    </r>
  </si>
  <si>
    <r>
      <t>com fator de impacto &lt;</t>
    </r>
    <r>
      <rPr>
        <sz val="11"/>
        <color indexed="8"/>
        <rFont val="Calibri"/>
        <family val="2"/>
      </rPr>
      <t xml:space="preserve"> 0,5 (B2)</t>
    </r>
  </si>
  <si>
    <r>
      <t xml:space="preserve">com fator de impacto </t>
    </r>
    <r>
      <rPr>
        <sz val="11"/>
        <rFont val="Calibri"/>
        <family val="2"/>
      </rPr>
      <t>≥ 2,5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(A1)</t>
    </r>
  </si>
  <si>
    <t xml:space="preserve">Candidatos ao mestrado: </t>
  </si>
  <si>
    <r>
      <rPr>
        <sz val="11"/>
        <rFont val="Calibri"/>
        <family val="2"/>
      </rPr>
      <t>Média Final &gt; 8.1</t>
    </r>
    <r>
      <rPr>
        <b/>
        <sz val="11"/>
        <rFont val="Calibri"/>
        <family val="2"/>
      </rPr>
      <t xml:space="preserve">  sim = 1 /não = 0 </t>
    </r>
  </si>
  <si>
    <r>
      <rPr>
        <sz val="11"/>
        <rFont val="Calibri"/>
        <family val="2"/>
      </rPr>
      <t>Média Final 7.0 a 8.0</t>
    </r>
    <r>
      <rPr>
        <b/>
        <sz val="11"/>
        <rFont val="Calibri"/>
        <family val="2"/>
      </rPr>
      <t xml:space="preserve">  sim = 1 /não = 1</t>
    </r>
  </si>
  <si>
    <t xml:space="preserve">Candidatos ao doutorado: </t>
  </si>
  <si>
    <r>
      <rPr>
        <sz val="11"/>
        <rFont val="Calibri"/>
        <family val="2"/>
      </rPr>
      <t>&gt;90% de conceitos = A</t>
    </r>
    <r>
      <rPr>
        <b/>
        <sz val="11"/>
        <rFont val="Calibri"/>
        <family val="2"/>
      </rPr>
      <t xml:space="preserve">  sim = 1 /não = 0 </t>
    </r>
  </si>
  <si>
    <r>
      <rPr>
        <sz val="11"/>
        <rFont val="Calibri"/>
        <family val="2"/>
      </rPr>
      <t>80% de conceitos = A</t>
    </r>
    <r>
      <rPr>
        <b/>
        <sz val="11"/>
        <rFont val="Calibri"/>
        <family val="2"/>
      </rPr>
      <t xml:space="preserve">  sim = 1 /não = 0 </t>
    </r>
  </si>
  <si>
    <r>
      <t xml:space="preserve">Participação em grupos de pesquisa cadastrados no CNPq </t>
    </r>
    <r>
      <rPr>
        <b/>
        <sz val="11"/>
        <color indexed="8"/>
        <rFont val="Calibri"/>
        <family val="2"/>
      </rPr>
      <t>sim = 1 /não = 0**</t>
    </r>
  </si>
  <si>
    <t>Publicação de resumo simples em evento internacional</t>
  </si>
  <si>
    <t>Publicação de resumo expandido em evento internacional</t>
  </si>
  <si>
    <t>Publicação de resumo simples em evento nacional</t>
  </si>
  <si>
    <t xml:space="preserve">Trabalhos premiados em eventos da área </t>
  </si>
  <si>
    <t>Participação em bancas (TCC, estágio, monografia, entre outros)</t>
  </si>
  <si>
    <t xml:space="preserve">Participação em eventos técnico-científicos como apresentador (limite 20 pts) </t>
  </si>
  <si>
    <t>Semestre trabalhado (Limite 80 pts)</t>
  </si>
  <si>
    <t>6.1</t>
  </si>
  <si>
    <t>6.2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</si>
  <si>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</si>
  <si>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</si>
  <si>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</si>
  <si>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</si>
  <si>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</si>
  <si>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</si>
  <si>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</si>
  <si>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</si>
  <si>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</si>
  <si>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4.1</t>
  </si>
  <si>
    <t>4.2</t>
  </si>
  <si>
    <t>3.1</t>
  </si>
  <si>
    <t>3.2</t>
  </si>
  <si>
    <t>3.3</t>
  </si>
  <si>
    <t>3.4</t>
  </si>
  <si>
    <t>3.5</t>
  </si>
  <si>
    <t>1.1</t>
  </si>
  <si>
    <t>1.2</t>
  </si>
  <si>
    <t>1.3</t>
  </si>
  <si>
    <t>1.4</t>
  </si>
  <si>
    <t>1.5</t>
  </si>
  <si>
    <t>1.6</t>
  </si>
  <si>
    <t>1.7</t>
  </si>
  <si>
    <t>1.8</t>
  </si>
  <si>
    <t xml:space="preserve">Número do </t>
  </si>
  <si>
    <r>
      <t>Artigos publicados em periódicos com corpo editorial (</t>
    </r>
    <r>
      <rPr>
        <b/>
        <i/>
        <sz val="11"/>
        <color indexed="8"/>
        <rFont val="Calibri"/>
        <family val="2"/>
      </rPr>
      <t>Qualis</t>
    </r>
    <r>
      <rPr>
        <b/>
        <sz val="11"/>
        <color indexed="8"/>
        <rFont val="Calibri"/>
        <family val="2"/>
      </rPr>
      <t xml:space="preserve"> da Zootecnia). </t>
    </r>
  </si>
  <si>
    <r>
      <t xml:space="preserve">Especialização </t>
    </r>
    <r>
      <rPr>
        <b/>
        <sz val="11"/>
        <rFont val="Calibri"/>
        <family val="2"/>
      </rPr>
      <t>concluída: sim = 1 /não = 0</t>
    </r>
  </si>
  <si>
    <t>Formação técnica (agricultura, pecuária, agropecuária e outros): sim = 1 /não = 0</t>
  </si>
  <si>
    <t>Planilha de avaliação da pontução curricular Discente</t>
  </si>
  <si>
    <t>Abaixo estão as instruções para o correto preenchimento desta Planilha</t>
  </si>
  <si>
    <t>5.10</t>
  </si>
  <si>
    <t>2.1</t>
  </si>
  <si>
    <t xml:space="preserve">Livros de editoras com corpo editorial no período  </t>
  </si>
  <si>
    <t>Histórico Escolar* Pontuação máximo: 100 pontos</t>
  </si>
  <si>
    <r>
      <t>Atuação acadêmica na Área de Zootecnia:</t>
    </r>
    <r>
      <rPr>
        <b/>
        <sz val="11"/>
        <rFont val="Calibri"/>
        <family val="2"/>
      </rPr>
      <t xml:space="preserve"> Pontuação máximo: 400 p</t>
    </r>
    <r>
      <rPr>
        <b/>
        <sz val="11"/>
        <color indexed="8"/>
        <rFont val="Calibri"/>
        <family val="2"/>
      </rPr>
      <t>ontos</t>
    </r>
  </si>
  <si>
    <t>6.5</t>
  </si>
  <si>
    <t>6.4</t>
  </si>
  <si>
    <r>
      <t>Comprovante</t>
    </r>
    <r>
      <rPr>
        <sz val="11"/>
        <color indexed="8"/>
        <rFont val="Calibri"/>
        <family val="2"/>
      </rPr>
      <t>¥</t>
    </r>
  </si>
  <si>
    <t>Publicação de resumo expandido em evento nacional</t>
  </si>
  <si>
    <t>Textos em jornais e revistas (magazines) (limite 10 pts)</t>
  </si>
  <si>
    <t>Cursos de curta duração (acima de 20 horas)  (limite 10 pt)</t>
  </si>
  <si>
    <t xml:space="preserve">Atividades de iniciação científica e/ou monitoria - indicar número de semestres </t>
  </si>
  <si>
    <r>
      <t xml:space="preserve">Desenvolvimento ou geração de produtos com patente obtida ou </t>
    </r>
    <r>
      <rPr>
        <b/>
        <i/>
        <sz val="11"/>
        <color indexed="8"/>
        <rFont val="Calibri"/>
        <family val="2"/>
      </rPr>
      <t>software</t>
    </r>
    <r>
      <rPr>
        <b/>
        <sz val="11"/>
        <color indexed="8"/>
        <rFont val="Calibri"/>
        <family val="2"/>
      </rPr>
      <t xml:space="preserve"> com registro</t>
    </r>
  </si>
  <si>
    <t>Experiência Profissional Comprovada Relacionada à Área de Zootecnia. Pontuação máxima: 100 pts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</si>
</sst>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43" fillId="33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6" fillId="33" borderId="17" xfId="50" applyFont="1" applyFill="1" applyBorder="1" applyAlignment="1">
      <alignment/>
    </xf>
    <xf numFmtId="0" fontId="45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6" fillId="33" borderId="19" xfId="5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43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43" fillId="33" borderId="22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43" fillId="33" borderId="23" xfId="0" applyFont="1" applyFill="1" applyBorder="1" applyAlignment="1">
      <alignment horizontal="right"/>
    </xf>
    <xf numFmtId="0" fontId="45" fillId="0" borderId="18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8" fillId="33" borderId="24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1" xfId="0" applyFont="1" applyFill="1" applyBorder="1" applyAlignment="1">
      <alignment/>
    </xf>
    <xf numFmtId="0" fontId="45" fillId="0" borderId="27" xfId="0" applyFont="1" applyBorder="1" applyAlignment="1">
      <alignment horizontal="center"/>
    </xf>
    <xf numFmtId="0" fontId="46" fillId="33" borderId="17" xfId="5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6" fillId="34" borderId="28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36" xfId="0" applyFont="1" applyBorder="1" applyAlignment="1">
      <alignment/>
    </xf>
    <xf numFmtId="0" fontId="0" fillId="33" borderId="37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7" fillId="0" borderId="39" xfId="0" applyFont="1" applyBorder="1" applyAlignment="1">
      <alignment wrapText="1"/>
    </xf>
    <xf numFmtId="0" fontId="36" fillId="33" borderId="23" xfId="50" applyFont="1" applyFill="1" applyBorder="1" applyAlignment="1">
      <alignment horizontal="right"/>
    </xf>
    <xf numFmtId="0" fontId="43" fillId="33" borderId="14" xfId="50" applyFont="1" applyFill="1" applyBorder="1" applyAlignment="1">
      <alignment/>
    </xf>
    <xf numFmtId="0" fontId="36" fillId="33" borderId="14" xfId="50" applyFont="1" applyFill="1" applyBorder="1" applyAlignment="1">
      <alignment/>
    </xf>
    <xf numFmtId="0" fontId="8" fillId="33" borderId="40" xfId="50" applyFont="1" applyFill="1" applyBorder="1" applyAlignment="1">
      <alignment/>
    </xf>
    <xf numFmtId="0" fontId="8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0" fillId="0" borderId="41" xfId="0" applyFont="1" applyBorder="1" applyAlignment="1">
      <alignment/>
    </xf>
    <xf numFmtId="0" fontId="6" fillId="34" borderId="41" xfId="0" applyFont="1" applyFill="1" applyBorder="1" applyAlignment="1">
      <alignment/>
    </xf>
    <xf numFmtId="0" fontId="47" fillId="0" borderId="0" xfId="0" applyFont="1" applyAlignment="1">
      <alignment/>
    </xf>
    <xf numFmtId="0" fontId="43" fillId="33" borderId="10" xfId="0" applyFont="1" applyFill="1" applyBorder="1" applyAlignment="1">
      <alignment horizontal="right"/>
    </xf>
    <xf numFmtId="0" fontId="0" fillId="0" borderId="42" xfId="0" applyBorder="1" applyAlignment="1">
      <alignment horizontal="right"/>
    </xf>
    <xf numFmtId="0" fontId="6" fillId="0" borderId="39" xfId="0" applyFont="1" applyBorder="1" applyAlignment="1">
      <alignment wrapText="1"/>
    </xf>
    <xf numFmtId="0" fontId="43" fillId="33" borderId="43" xfId="0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" fontId="43" fillId="0" borderId="11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43" fillId="0" borderId="23" xfId="0" applyFont="1" applyFill="1" applyBorder="1" applyAlignment="1">
      <alignment horizontal="right"/>
    </xf>
    <xf numFmtId="0" fontId="4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44" xfId="0" applyFill="1" applyBorder="1" applyAlignment="1">
      <alignment/>
    </xf>
    <xf numFmtId="0" fontId="43" fillId="33" borderId="40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28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3" fillId="33" borderId="46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54</xdr:row>
      <xdr:rowOff>133350</xdr:rowOff>
    </xdr:from>
    <xdr:to>
      <xdr:col>4</xdr:col>
      <xdr:colOff>552450</xdr:colOff>
      <xdr:row>86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10906125"/>
          <a:ext cx="6600825" cy="602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Instruções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para o preenchimento: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¥ Indicar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número  referente ao documento comprobatório do currículo apresentado.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Marcar apenas um item se "sim" ou "não"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Anexar documento comprobatório gerado diretamente do diretório de grupos (http://lattes.cnpq.br/web/dgp)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Os valores de cada item já estão pré-fixados e não devem ser alterados. O candidato deve penas preencher a coluna "número de itens" considerando a quantidade de cada um destes. A planilha automaticamente irá totalizar a pontuação de cada item;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 candidato deverá adicionar o número de cada comprovante na coluna de mesmo nome para facilitar a conferência da documentação durante o processo seletivo;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 pontuação final de cada candidado nos itens 1-3 será ponderada comparativamente com os demais candidatos para cada vaga (mestrado) e para classificação geral (doutorado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), considerando-se a maior pontuação , como segue a fórmula: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Itens 1 a 3 = 40% do total 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currículo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Ponderando-se: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(4,0/Pontuação máxima obtida pelo melhor currículo) x Número de pontos do aluno.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Item 4 = 10% do total do currículo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Ponderando-se: (1,0/100) x Número de pontos do aluno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Item 5 = 40%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 total do currículo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Ponderando-se: (4,0/400) x Número de pontos do aluno.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Item 6 = 10%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 total do currículo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Ponderando-se: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(1,0/100) x Número de pontos do aluno.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Eu,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declaro, sob pena da legislação vigente, serem verdadeiras todas as informações prestadas.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Local e data                                                                            Assinatura: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90" zoomScaleNormal="90" zoomScalePageLayoutView="0" workbookViewId="0" topLeftCell="A1">
      <pane ySplit="630" topLeftCell="A1" activePane="bottomLeft" state="split"/>
      <selection pane="topLeft" activeCell="H2" sqref="H2"/>
      <selection pane="bottomLeft" activeCell="B36" sqref="B36"/>
    </sheetView>
  </sheetViews>
  <sheetFormatPr defaultColWidth="9.140625" defaultRowHeight="15"/>
  <cols>
    <col min="1" max="1" width="5.140625" style="0" customWidth="1"/>
    <col min="2" max="2" width="70.140625" style="0" customWidth="1"/>
    <col min="3" max="3" width="6.8515625" style="0" customWidth="1"/>
    <col min="4" max="4" width="10.00390625" style="0" customWidth="1"/>
    <col min="5" max="5" width="8.28125" style="0" customWidth="1"/>
    <col min="6" max="6" width="14.00390625" style="0" customWidth="1"/>
  </cols>
  <sheetData>
    <row r="1" ht="21">
      <c r="B1" s="65" t="s">
        <v>75</v>
      </c>
    </row>
    <row r="2" ht="15.75" thickBot="1">
      <c r="B2" t="s">
        <v>76</v>
      </c>
    </row>
    <row r="3" spans="1:7" ht="15">
      <c r="A3" s="10"/>
      <c r="B3" s="11" t="s">
        <v>11</v>
      </c>
      <c r="C3" s="23" t="s">
        <v>12</v>
      </c>
      <c r="D3" s="13" t="s">
        <v>13</v>
      </c>
      <c r="E3" s="36" t="s">
        <v>14</v>
      </c>
      <c r="F3" s="41" t="s">
        <v>71</v>
      </c>
      <c r="G3" s="1"/>
    </row>
    <row r="4" spans="1:7" ht="15.75" thickBot="1">
      <c r="A4" s="51"/>
      <c r="B4" s="52"/>
      <c r="C4" s="53" t="s">
        <v>18</v>
      </c>
      <c r="D4" s="54" t="s">
        <v>19</v>
      </c>
      <c r="E4" s="55" t="s">
        <v>15</v>
      </c>
      <c r="F4" s="43" t="s">
        <v>84</v>
      </c>
      <c r="G4" s="1"/>
    </row>
    <row r="5" spans="1:7" ht="14.25" customHeight="1" thickBot="1">
      <c r="A5" s="57" t="s">
        <v>4</v>
      </c>
      <c r="B5" s="58" t="s">
        <v>72</v>
      </c>
      <c r="C5" s="59"/>
      <c r="D5" s="59"/>
      <c r="E5" s="60">
        <f>SUM(E7:E18)</f>
        <v>0</v>
      </c>
      <c r="F5" s="49"/>
      <c r="G5" s="1"/>
    </row>
    <row r="6" spans="1:7" ht="14.25" customHeight="1">
      <c r="A6" s="16"/>
      <c r="B6" s="56"/>
      <c r="C6" s="12"/>
      <c r="D6" s="12"/>
      <c r="E6" s="37"/>
      <c r="F6" s="85"/>
      <c r="G6" s="1"/>
    </row>
    <row r="7" spans="1:7" ht="15">
      <c r="A7" s="24" t="s">
        <v>63</v>
      </c>
      <c r="B7" s="4" t="s">
        <v>20</v>
      </c>
      <c r="C7" s="32">
        <v>100</v>
      </c>
      <c r="D7" s="4">
        <v>0</v>
      </c>
      <c r="E7" s="38">
        <f aca="true" t="shared" si="0" ref="E7:E13">C7*D7</f>
        <v>0</v>
      </c>
      <c r="F7" s="42"/>
      <c r="G7" s="1"/>
    </row>
    <row r="8" spans="1:7" ht="15">
      <c r="A8" s="24" t="s">
        <v>64</v>
      </c>
      <c r="B8" s="4" t="s">
        <v>21</v>
      </c>
      <c r="C8" s="32">
        <v>85</v>
      </c>
      <c r="D8" s="4">
        <v>0</v>
      </c>
      <c r="E8" s="38">
        <f t="shared" si="0"/>
        <v>0</v>
      </c>
      <c r="F8" s="42"/>
      <c r="G8" s="1"/>
    </row>
    <row r="9" spans="1:7" ht="15">
      <c r="A9" s="24" t="s">
        <v>65</v>
      </c>
      <c r="B9" s="4" t="s">
        <v>22</v>
      </c>
      <c r="C9" s="32">
        <v>70</v>
      </c>
      <c r="D9" s="4">
        <v>0</v>
      </c>
      <c r="E9" s="38">
        <f t="shared" si="0"/>
        <v>0</v>
      </c>
      <c r="F9" s="42"/>
      <c r="G9" s="1"/>
    </row>
    <row r="10" spans="1:7" ht="15">
      <c r="A10" s="24" t="s">
        <v>66</v>
      </c>
      <c r="B10" s="4" t="s">
        <v>23</v>
      </c>
      <c r="C10" s="32">
        <v>55</v>
      </c>
      <c r="D10" s="4">
        <v>0</v>
      </c>
      <c r="E10" s="38">
        <f t="shared" si="0"/>
        <v>0</v>
      </c>
      <c r="F10" s="42"/>
      <c r="G10" s="1"/>
    </row>
    <row r="11" spans="1:7" ht="15">
      <c r="A11" s="24" t="s">
        <v>67</v>
      </c>
      <c r="B11" s="4" t="s">
        <v>24</v>
      </c>
      <c r="C11" s="32">
        <v>40</v>
      </c>
      <c r="D11" s="4">
        <v>0</v>
      </c>
      <c r="E11" s="38">
        <f t="shared" si="0"/>
        <v>0</v>
      </c>
      <c r="F11" s="42"/>
      <c r="G11" s="1"/>
    </row>
    <row r="12" spans="1:7" ht="15">
      <c r="A12" s="24" t="s">
        <v>68</v>
      </c>
      <c r="B12" s="4" t="s">
        <v>25</v>
      </c>
      <c r="C12" s="32">
        <v>25</v>
      </c>
      <c r="D12" s="4">
        <v>0</v>
      </c>
      <c r="E12" s="38">
        <f t="shared" si="0"/>
        <v>0</v>
      </c>
      <c r="F12" s="42"/>
      <c r="G12" s="1"/>
    </row>
    <row r="13" spans="1:7" ht="15">
      <c r="A13" s="24" t="s">
        <v>69</v>
      </c>
      <c r="B13" s="4" t="s">
        <v>26</v>
      </c>
      <c r="C13" s="32">
        <v>10</v>
      </c>
      <c r="D13" s="4">
        <v>0</v>
      </c>
      <c r="E13" s="38">
        <f t="shared" si="0"/>
        <v>0</v>
      </c>
      <c r="F13" s="42"/>
      <c r="G13" s="1"/>
    </row>
    <row r="14" spans="1:7" ht="15">
      <c r="A14" s="18" t="s">
        <v>70</v>
      </c>
      <c r="B14" s="5" t="s">
        <v>27</v>
      </c>
      <c r="C14" s="86"/>
      <c r="D14" s="87"/>
      <c r="E14" s="87"/>
      <c r="F14" s="84"/>
      <c r="G14" s="1"/>
    </row>
    <row r="15" spans="1:7" ht="15">
      <c r="A15" s="24" t="s">
        <v>0</v>
      </c>
      <c r="B15" s="14" t="s">
        <v>30</v>
      </c>
      <c r="C15" s="32">
        <v>100</v>
      </c>
      <c r="D15" s="4">
        <v>0</v>
      </c>
      <c r="E15" s="38">
        <f>C15*D15</f>
        <v>0</v>
      </c>
      <c r="F15" s="42"/>
      <c r="G15" s="1"/>
    </row>
    <row r="16" spans="1:7" ht="15">
      <c r="A16" s="17" t="s">
        <v>1</v>
      </c>
      <c r="B16" s="14" t="s">
        <v>16</v>
      </c>
      <c r="C16" s="32">
        <v>85</v>
      </c>
      <c r="D16" s="4">
        <v>0</v>
      </c>
      <c r="E16" s="38">
        <f>C16*D16</f>
        <v>0</v>
      </c>
      <c r="F16" s="42"/>
      <c r="G16" s="1"/>
    </row>
    <row r="17" spans="1:7" ht="15">
      <c r="A17" s="17" t="s">
        <v>2</v>
      </c>
      <c r="B17" s="14" t="s">
        <v>17</v>
      </c>
      <c r="C17" s="32">
        <v>70</v>
      </c>
      <c r="D17" s="4">
        <v>0</v>
      </c>
      <c r="E17" s="38">
        <f>C17*D17</f>
        <v>0</v>
      </c>
      <c r="F17" s="42"/>
      <c r="G17" s="1"/>
    </row>
    <row r="18" spans="1:7" ht="15.75" thickBot="1">
      <c r="A18" s="19" t="s">
        <v>3</v>
      </c>
      <c r="B18" s="15" t="s">
        <v>29</v>
      </c>
      <c r="C18" s="35">
        <v>55</v>
      </c>
      <c r="D18" s="6">
        <v>0</v>
      </c>
      <c r="E18" s="39">
        <f>C18*D18</f>
        <v>0</v>
      </c>
      <c r="F18" s="43"/>
      <c r="G18" s="1"/>
    </row>
    <row r="19" spans="1:7" ht="15.75" thickBot="1">
      <c r="A19" s="22">
        <v>2</v>
      </c>
      <c r="B19" s="9" t="s">
        <v>89</v>
      </c>
      <c r="C19" s="9"/>
      <c r="D19" s="9"/>
      <c r="E19" s="61">
        <f>IF(E20&gt;100,100,E20)</f>
        <v>0</v>
      </c>
      <c r="F19" s="49"/>
      <c r="G19" s="1"/>
    </row>
    <row r="20" spans="1:7" ht="15.75" thickBot="1">
      <c r="A20" s="46" t="s">
        <v>78</v>
      </c>
      <c r="B20" s="47" t="s">
        <v>28</v>
      </c>
      <c r="C20" s="47">
        <v>50</v>
      </c>
      <c r="D20" s="47">
        <v>0</v>
      </c>
      <c r="E20" s="48">
        <f>C20*D20</f>
        <v>0</v>
      </c>
      <c r="F20" s="45"/>
      <c r="G20" s="1"/>
    </row>
    <row r="21" spans="1:7" ht="15.75" thickBot="1">
      <c r="A21" s="20">
        <v>3</v>
      </c>
      <c r="B21" s="7" t="s">
        <v>79</v>
      </c>
      <c r="C21" s="7"/>
      <c r="D21" s="7"/>
      <c r="E21" s="61">
        <f>SUM(E22:E26)</f>
        <v>0</v>
      </c>
      <c r="F21" s="62"/>
      <c r="G21" s="1"/>
    </row>
    <row r="22" spans="1:7" ht="15">
      <c r="A22" s="24" t="s">
        <v>58</v>
      </c>
      <c r="B22" s="4" t="s">
        <v>5</v>
      </c>
      <c r="C22" s="4">
        <v>20</v>
      </c>
      <c r="D22" s="4">
        <v>0</v>
      </c>
      <c r="E22" s="63">
        <f>C22*D22</f>
        <v>0</v>
      </c>
      <c r="F22" s="44"/>
      <c r="G22" s="1"/>
    </row>
    <row r="23" spans="1:7" ht="15">
      <c r="A23" s="24" t="s">
        <v>59</v>
      </c>
      <c r="B23" s="4" t="s">
        <v>6</v>
      </c>
      <c r="C23" s="4">
        <v>15</v>
      </c>
      <c r="D23" s="4">
        <v>0</v>
      </c>
      <c r="E23" s="38">
        <f>C23*D23</f>
        <v>0</v>
      </c>
      <c r="F23" s="42"/>
      <c r="G23" s="1"/>
    </row>
    <row r="24" spans="1:7" ht="15">
      <c r="A24" s="24" t="s">
        <v>60</v>
      </c>
      <c r="B24" s="4" t="s">
        <v>7</v>
      </c>
      <c r="C24" s="4">
        <v>5</v>
      </c>
      <c r="D24" s="4">
        <v>0</v>
      </c>
      <c r="E24" s="38">
        <f>C24*D24</f>
        <v>0</v>
      </c>
      <c r="F24" s="42"/>
      <c r="G24" s="1"/>
    </row>
    <row r="25" spans="1:7" ht="15">
      <c r="A25" s="24" t="s">
        <v>61</v>
      </c>
      <c r="B25" s="4" t="s">
        <v>8</v>
      </c>
      <c r="C25" s="4">
        <v>10</v>
      </c>
      <c r="D25" s="4">
        <v>0</v>
      </c>
      <c r="E25" s="38">
        <f>C25*D25</f>
        <v>0</v>
      </c>
      <c r="F25" s="42"/>
      <c r="G25" s="1"/>
    </row>
    <row r="26" spans="1:7" ht="15.75" thickBot="1">
      <c r="A26" s="21" t="s">
        <v>62</v>
      </c>
      <c r="B26" s="6" t="s">
        <v>9</v>
      </c>
      <c r="C26" s="6">
        <v>5</v>
      </c>
      <c r="D26" s="6">
        <v>0</v>
      </c>
      <c r="E26" s="39">
        <f>C26*D26</f>
        <v>0</v>
      </c>
      <c r="F26" s="43"/>
      <c r="G26" s="1"/>
    </row>
    <row r="27" spans="1:7" ht="15.75" thickBot="1">
      <c r="A27" s="66">
        <v>4</v>
      </c>
      <c r="B27" s="7" t="s">
        <v>80</v>
      </c>
      <c r="C27" s="7"/>
      <c r="D27" s="7"/>
      <c r="E27" s="61">
        <f>(SUM(E28:E33))</f>
        <v>0</v>
      </c>
      <c r="F27" s="62"/>
      <c r="G27" s="1"/>
    </row>
    <row r="28" spans="1:7" ht="15">
      <c r="A28" s="24" t="s">
        <v>56</v>
      </c>
      <c r="B28" s="33" t="s">
        <v>31</v>
      </c>
      <c r="C28" s="4"/>
      <c r="D28" s="4"/>
      <c r="E28" s="63"/>
      <c r="F28" s="44"/>
      <c r="G28" s="1"/>
    </row>
    <row r="29" spans="1:7" ht="15">
      <c r="A29" s="21"/>
      <c r="B29" s="33" t="s">
        <v>32</v>
      </c>
      <c r="C29" s="4">
        <v>100</v>
      </c>
      <c r="D29" s="6">
        <v>0</v>
      </c>
      <c r="E29" s="40">
        <f>IF(D29=1,100,0)</f>
        <v>0</v>
      </c>
      <c r="F29" s="42"/>
      <c r="G29" s="1"/>
    </row>
    <row r="30" spans="1:7" ht="15">
      <c r="A30" s="21"/>
      <c r="B30" s="33" t="s">
        <v>33</v>
      </c>
      <c r="C30" s="4">
        <v>50</v>
      </c>
      <c r="D30" s="6">
        <v>0</v>
      </c>
      <c r="E30" s="40">
        <f>IF(D30=1,50,0)</f>
        <v>0</v>
      </c>
      <c r="F30" s="42"/>
      <c r="G30" s="1"/>
    </row>
    <row r="31" spans="1:7" ht="15">
      <c r="A31" s="21" t="s">
        <v>57</v>
      </c>
      <c r="B31" s="33" t="s">
        <v>34</v>
      </c>
      <c r="C31" s="4"/>
      <c r="D31" s="4"/>
      <c r="E31" s="38"/>
      <c r="F31" s="42"/>
      <c r="G31" s="1"/>
    </row>
    <row r="32" spans="1:7" ht="15">
      <c r="A32" s="21"/>
      <c r="B32" s="33" t="s">
        <v>35</v>
      </c>
      <c r="C32" s="4">
        <v>100</v>
      </c>
      <c r="D32" s="6">
        <v>0</v>
      </c>
      <c r="E32" s="40">
        <f>IF(D32=1,100,0)</f>
        <v>0</v>
      </c>
      <c r="F32" s="42"/>
      <c r="G32" s="1"/>
    </row>
    <row r="33" spans="1:7" ht="15.75" thickBot="1">
      <c r="A33" s="21"/>
      <c r="B33" s="33" t="s">
        <v>36</v>
      </c>
      <c r="C33" s="4">
        <v>50</v>
      </c>
      <c r="D33" s="6">
        <v>0</v>
      </c>
      <c r="E33" s="40">
        <f>IF(D33=1,50,0)</f>
        <v>0</v>
      </c>
      <c r="F33" s="42"/>
      <c r="G33" s="1"/>
    </row>
    <row r="34" spans="1:7" ht="15.75" thickBot="1">
      <c r="A34" s="20">
        <v>5</v>
      </c>
      <c r="B34" s="7" t="s">
        <v>81</v>
      </c>
      <c r="C34" s="7"/>
      <c r="D34" s="7"/>
      <c r="E34" s="61">
        <f>IF(SUM(E35:E44)&gt;400,400,SUM(E35:E44))</f>
        <v>0</v>
      </c>
      <c r="F34" s="50"/>
      <c r="G34" s="1"/>
    </row>
    <row r="35" spans="1:7" ht="15">
      <c r="A35" s="24" t="s">
        <v>47</v>
      </c>
      <c r="B35" s="14" t="s">
        <v>37</v>
      </c>
      <c r="C35" s="4">
        <v>10</v>
      </c>
      <c r="D35" s="6">
        <v>0</v>
      </c>
      <c r="E35" s="64">
        <f>IF(D35=1,10,0)</f>
        <v>0</v>
      </c>
      <c r="F35" s="42"/>
      <c r="G35" s="1"/>
    </row>
    <row r="36" spans="1:7" ht="16.5" customHeight="1">
      <c r="A36" s="24" t="s">
        <v>48</v>
      </c>
      <c r="B36" s="14" t="s">
        <v>38</v>
      </c>
      <c r="C36" s="4">
        <v>3</v>
      </c>
      <c r="D36" s="6">
        <v>0</v>
      </c>
      <c r="E36" s="40">
        <f aca="true" t="shared" si="1" ref="E36:E41">(D36*C36)</f>
        <v>0</v>
      </c>
      <c r="F36" s="42"/>
      <c r="G36" s="1"/>
    </row>
    <row r="37" spans="1:7" ht="16.5" customHeight="1">
      <c r="A37" s="24" t="s">
        <v>49</v>
      </c>
      <c r="B37" s="14" t="s">
        <v>39</v>
      </c>
      <c r="C37" s="4">
        <v>5</v>
      </c>
      <c r="D37" s="6">
        <v>0</v>
      </c>
      <c r="E37" s="40">
        <f t="shared" si="1"/>
        <v>0</v>
      </c>
      <c r="F37" s="42"/>
      <c r="G37" s="1"/>
    </row>
    <row r="38" spans="1:7" ht="16.5" customHeight="1">
      <c r="A38" s="24" t="s">
        <v>50</v>
      </c>
      <c r="B38" s="14" t="s">
        <v>40</v>
      </c>
      <c r="C38" s="4">
        <v>2</v>
      </c>
      <c r="D38" s="6">
        <v>0</v>
      </c>
      <c r="E38" s="40">
        <f t="shared" si="1"/>
        <v>0</v>
      </c>
      <c r="F38" s="42"/>
      <c r="G38" s="1"/>
    </row>
    <row r="39" spans="1:7" ht="16.5" customHeight="1">
      <c r="A39" s="24" t="s">
        <v>51</v>
      </c>
      <c r="B39" s="14" t="s">
        <v>85</v>
      </c>
      <c r="C39" s="4">
        <v>4</v>
      </c>
      <c r="D39" s="6">
        <v>0</v>
      </c>
      <c r="E39" s="40">
        <f t="shared" si="1"/>
        <v>0</v>
      </c>
      <c r="F39" s="42"/>
      <c r="G39" s="1"/>
    </row>
    <row r="40" spans="1:7" ht="16.5" customHeight="1">
      <c r="A40" s="24" t="s">
        <v>52</v>
      </c>
      <c r="B40" s="31" t="s">
        <v>86</v>
      </c>
      <c r="C40" s="32">
        <v>2</v>
      </c>
      <c r="D40" s="35">
        <v>0</v>
      </c>
      <c r="E40" s="75">
        <f>IF((C40*D40&gt;10),10,D40*C40)</f>
        <v>0</v>
      </c>
      <c r="F40" s="42"/>
      <c r="G40" s="1"/>
    </row>
    <row r="41" spans="1:7" ht="15">
      <c r="A41" s="24" t="s">
        <v>53</v>
      </c>
      <c r="B41" s="31" t="s">
        <v>42</v>
      </c>
      <c r="C41" s="4">
        <v>4</v>
      </c>
      <c r="D41" s="6">
        <v>0</v>
      </c>
      <c r="E41" s="40">
        <f t="shared" si="1"/>
        <v>0</v>
      </c>
      <c r="F41" s="42"/>
      <c r="G41" s="1"/>
    </row>
    <row r="42" spans="1:7" ht="15">
      <c r="A42" s="24" t="s">
        <v>54</v>
      </c>
      <c r="B42" s="27" t="s">
        <v>43</v>
      </c>
      <c r="C42" s="32">
        <v>5</v>
      </c>
      <c r="D42" s="6">
        <v>0</v>
      </c>
      <c r="E42" s="75">
        <f>IF((C42*D42&gt;20),20,D42*C42)</f>
        <v>0</v>
      </c>
      <c r="F42" s="42"/>
      <c r="G42" s="1"/>
    </row>
    <row r="43" spans="1:7" ht="15">
      <c r="A43" s="21" t="s">
        <v>55</v>
      </c>
      <c r="B43" s="34" t="s">
        <v>87</v>
      </c>
      <c r="C43" s="35">
        <v>2</v>
      </c>
      <c r="D43" s="6">
        <v>0</v>
      </c>
      <c r="E43" s="75">
        <f>IF((C43*D43&gt;10),10,D43*C43)</f>
        <v>0</v>
      </c>
      <c r="F43" s="43"/>
      <c r="G43" s="1"/>
    </row>
    <row r="44" spans="1:7" ht="15.75" thickBot="1">
      <c r="A44" s="74" t="s">
        <v>77</v>
      </c>
      <c r="B44" s="70" t="s">
        <v>88</v>
      </c>
      <c r="C44" s="71">
        <v>50</v>
      </c>
      <c r="D44" s="6">
        <v>0</v>
      </c>
      <c r="E44" s="72">
        <f>C44*D44</f>
        <v>0</v>
      </c>
      <c r="F44" s="73"/>
      <c r="G44" s="1"/>
    </row>
    <row r="45" spans="1:7" ht="15.75" thickBot="1">
      <c r="A45" s="69">
        <v>6</v>
      </c>
      <c r="B45" s="89" t="s">
        <v>90</v>
      </c>
      <c r="C45" s="90"/>
      <c r="D45" s="90"/>
      <c r="E45" s="83">
        <f>IF(SUM(E46:E49)&gt;100,100,SUM(E46:E49))</f>
        <v>0</v>
      </c>
      <c r="F45" s="62"/>
      <c r="G45" s="1"/>
    </row>
    <row r="46" spans="1:7" ht="15">
      <c r="A46" s="67" t="s">
        <v>45</v>
      </c>
      <c r="B46" s="68" t="s">
        <v>44</v>
      </c>
      <c r="C46" s="76">
        <v>10</v>
      </c>
      <c r="D46" s="76">
        <v>0</v>
      </c>
      <c r="E46" s="77">
        <f>IF((C46*D46&gt;80),80,D46*C46)</f>
        <v>0</v>
      </c>
      <c r="F46" s="44"/>
      <c r="G46" s="1"/>
    </row>
    <row r="47" spans="1:7" ht="15">
      <c r="A47" s="24" t="s">
        <v>46</v>
      </c>
      <c r="B47" s="28" t="s">
        <v>73</v>
      </c>
      <c r="C47" s="4">
        <v>30</v>
      </c>
      <c r="D47" s="6">
        <v>0</v>
      </c>
      <c r="E47" s="64">
        <f>IF(D47=1,30,0)</f>
        <v>0</v>
      </c>
      <c r="F47" s="42"/>
      <c r="G47" s="1"/>
    </row>
    <row r="48" spans="1:7" ht="30.75" thickBot="1">
      <c r="A48" s="24" t="s">
        <v>83</v>
      </c>
      <c r="B48" s="29" t="s">
        <v>74</v>
      </c>
      <c r="C48" s="8">
        <v>10</v>
      </c>
      <c r="D48" s="8">
        <v>0</v>
      </c>
      <c r="E48" s="64">
        <f>IF(D48=1,10,0)</f>
        <v>0</v>
      </c>
      <c r="F48" s="42"/>
      <c r="G48" s="1"/>
    </row>
    <row r="49" spans="1:7" ht="15.75" thickBot="1">
      <c r="A49" s="78" t="s">
        <v>82</v>
      </c>
      <c r="B49" s="79" t="s">
        <v>41</v>
      </c>
      <c r="C49" s="79">
        <v>10</v>
      </c>
      <c r="D49" s="80">
        <v>0</v>
      </c>
      <c r="E49" s="81">
        <f>C49*D49</f>
        <v>0</v>
      </c>
      <c r="F49" s="82"/>
      <c r="G49" s="1"/>
    </row>
    <row r="50" spans="1:7" ht="15.75" thickBot="1">
      <c r="A50" s="3"/>
      <c r="B50" s="3"/>
      <c r="C50" s="3"/>
      <c r="D50" s="25" t="s">
        <v>10</v>
      </c>
      <c r="E50" s="26">
        <f>SUM(E5,E19,E21,E27,E34,E45)</f>
        <v>0</v>
      </c>
      <c r="F50" s="1"/>
      <c r="G50" s="1"/>
    </row>
    <row r="54" ht="15">
      <c r="B54" s="30"/>
    </row>
    <row r="56" spans="1:6" ht="15">
      <c r="A56" s="88"/>
      <c r="B56" s="88"/>
      <c r="C56" s="88"/>
      <c r="D56" s="88"/>
      <c r="E56" s="88"/>
      <c r="F56" s="88"/>
    </row>
    <row r="60" spans="1:5" ht="15">
      <c r="A60" s="2"/>
      <c r="B60" s="2"/>
      <c r="C60" s="2"/>
      <c r="D60" s="2"/>
      <c r="E60" s="2"/>
    </row>
  </sheetData>
  <sheetProtection/>
  <mergeCells count="3">
    <mergeCell ref="C14:E14"/>
    <mergeCell ref="A56:F56"/>
    <mergeCell ref="B45:D45"/>
  </mergeCells>
  <printOptions/>
  <pageMargins left="0" right="0" top="0.75" bottom="0.5" header="0.3" footer="0.3"/>
  <pageSetup horizontalDpi="600" verticalDpi="600" orientation="portrait" paperSize="9" r:id="rId2"/>
  <ignoredErrors>
    <ignoredError sqref="E36 E19 E21 E40" formula="1"/>
    <ignoredError sqref="A35:A44 A46:A49 A31 A28 A22:A26 A20 A7:A14 A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Norma</cp:lastModifiedBy>
  <cp:lastPrinted>2015-10-16T14:25:48Z</cp:lastPrinted>
  <dcterms:created xsi:type="dcterms:W3CDTF">2010-10-18T23:18:23Z</dcterms:created>
  <dcterms:modified xsi:type="dcterms:W3CDTF">2018-01-25T13:44:39Z</dcterms:modified>
  <cp:category/>
  <cp:version/>
  <cp:contentType/>
  <cp:contentStatus/>
</cp:coreProperties>
</file>