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pgvu\Desktop\PPGV\Bolsas\Pós-Doutorado\PNPD\2019\2 Cotas - Dezembro - Ficou para março\"/>
    </mc:Choice>
  </mc:AlternateContent>
  <workbookProtection workbookPassword="83C5" lockStructure="1"/>
  <bookViews>
    <workbookView showSheetTabs="0" xWindow="28680" yWindow="465" windowWidth="20730" windowHeight="11760" tabRatio="601"/>
  </bookViews>
  <sheets>
    <sheet name="UFRGS-PPGBCM-Aval. de Currículo" sheetId="1" r:id="rId1"/>
  </sheets>
  <definedNames>
    <definedName name="_xlnm.Print_Area" localSheetId="0">'UFRGS-PPGBCM-Aval. de Currículo'!$A$1:$X$78</definedName>
    <definedName name="Patente">'UFRGS-PPGBCM-Aval. de Currículo'!$D$26</definedName>
    <definedName name="Qualis">'UFRGS-PPGBCM-Aval. de Currículo'!$D$18</definedName>
  </definedNames>
  <calcPr calcId="152511"/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D17" i="1"/>
  <c r="W67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D45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D41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E33" i="1"/>
  <c r="F33" i="1"/>
  <c r="G33" i="1"/>
  <c r="G30" i="1" s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D33" i="1"/>
  <c r="D35" i="1"/>
  <c r="D30" i="1" s="1"/>
  <c r="W29" i="1" s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L30" i="1"/>
  <c r="M30" i="1"/>
  <c r="N30" i="1"/>
  <c r="O30" i="1"/>
  <c r="P30" i="1"/>
  <c r="Q30" i="1"/>
  <c r="R30" i="1"/>
  <c r="S30" i="1"/>
  <c r="T30" i="1"/>
  <c r="U30" i="1"/>
  <c r="V30" i="1"/>
  <c r="W30" i="1"/>
  <c r="E23" i="1"/>
  <c r="E22" i="1"/>
  <c r="D23" i="1"/>
  <c r="D22" i="1" s="1"/>
  <c r="E57" i="1"/>
  <c r="F57" i="1"/>
  <c r="G57" i="1"/>
  <c r="H57" i="1"/>
  <c r="I57" i="1"/>
  <c r="J57" i="1"/>
  <c r="D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F23" i="1"/>
  <c r="F22" i="1" s="1"/>
  <c r="G23" i="1"/>
  <c r="G22" i="1"/>
  <c r="H23" i="1"/>
  <c r="H22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F15" i="1"/>
  <c r="F14" i="1"/>
  <c r="G15" i="1"/>
  <c r="G14" i="1" s="1"/>
  <c r="E15" i="1"/>
  <c r="E14" i="1" s="1"/>
  <c r="H15" i="1"/>
  <c r="H14" i="1" s="1"/>
  <c r="I15" i="1"/>
  <c r="I14" i="1" s="1"/>
  <c r="J15" i="1"/>
  <c r="K15" i="1"/>
  <c r="L15" i="1"/>
  <c r="M15" i="1"/>
  <c r="M14" i="1" s="1"/>
  <c r="N15" i="1"/>
  <c r="O15" i="1"/>
  <c r="P15" i="1"/>
  <c r="Q15" i="1"/>
  <c r="R15" i="1"/>
  <c r="S15" i="1"/>
  <c r="T15" i="1"/>
  <c r="U15" i="1"/>
  <c r="V15" i="1"/>
  <c r="W15" i="1"/>
  <c r="W14" i="1"/>
  <c r="D15" i="1"/>
  <c r="D14" i="1"/>
  <c r="J14" i="1"/>
  <c r="K14" i="1"/>
  <c r="V14" i="1"/>
  <c r="L14" i="1"/>
  <c r="N14" i="1"/>
  <c r="O14" i="1"/>
  <c r="P14" i="1"/>
  <c r="Q14" i="1"/>
  <c r="R14" i="1"/>
  <c r="S14" i="1"/>
  <c r="T14" i="1"/>
  <c r="U14" i="1"/>
  <c r="E31" i="1"/>
  <c r="E30" i="1" s="1"/>
  <c r="F31" i="1"/>
  <c r="F30" i="1"/>
  <c r="G31" i="1"/>
  <c r="H31" i="1"/>
  <c r="H30" i="1"/>
  <c r="I31" i="1"/>
  <c r="I30" i="1"/>
  <c r="J31" i="1"/>
  <c r="J30" i="1"/>
  <c r="K31" i="1"/>
  <c r="K30" i="1"/>
  <c r="L31" i="1"/>
  <c r="M31" i="1"/>
  <c r="N31" i="1"/>
  <c r="O31" i="1"/>
  <c r="P31" i="1"/>
  <c r="Q31" i="1"/>
  <c r="R31" i="1"/>
  <c r="S31" i="1"/>
  <c r="T31" i="1"/>
  <c r="U31" i="1"/>
  <c r="V31" i="1"/>
  <c r="W3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D63" i="1"/>
  <c r="D31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W56" i="1" l="1"/>
  <c r="W21" i="1"/>
  <c r="W13" i="1"/>
  <c r="W62" i="1"/>
  <c r="W49" i="1"/>
  <c r="W39" i="1"/>
  <c r="O11" i="1" l="1"/>
  <c r="D7" i="1" s="1"/>
  <c r="V55" i="1"/>
  <c r="P7" i="1" s="1"/>
  <c r="O55" i="1"/>
  <c r="F7" i="1" s="1"/>
  <c r="V11" i="1"/>
  <c r="N7" i="1" s="1"/>
  <c r="E9" i="1" l="1"/>
  <c r="O9" i="1"/>
</calcChain>
</file>

<file path=xl/comments1.xml><?xml version="1.0" encoding="utf-8"?>
<comments xmlns="http://schemas.openxmlformats.org/spreadsheetml/2006/main">
  <authors>
    <author>James T. Kirk</author>
    <author>Usuario</author>
    <author>Odir Dellagostin</author>
    <author>cbt</author>
  </authors>
  <commentList>
    <comment ref="A11" authorId="0" shapeId="0">
      <text>
        <r>
          <rPr>
            <sz val="8"/>
            <color indexed="81"/>
            <rFont val="Tahoma"/>
            <family val="2"/>
          </rPr>
          <t xml:space="preserve">Concedidas por Universidades ou instituições de ensino equivalentes.
</t>
        </r>
      </text>
    </comment>
    <comment ref="A13" authorId="1" shapeId="0">
      <text>
        <r>
          <rPr>
            <sz val="8"/>
            <color indexed="81"/>
            <rFont val="Tahoma"/>
            <family val="2"/>
          </rPr>
          <t>Somente serão considerados artigos já publicados e/ou aceitos.</t>
        </r>
      </text>
    </comment>
    <comment ref="A16" authorId="0" shapeId="0">
      <text>
        <r>
          <rPr>
            <sz val="8"/>
            <color indexed="81"/>
            <rFont val="Tahoma"/>
            <family val="2"/>
          </rPr>
          <t xml:space="preserve">Na Área do Projeto (100% dos pontos);
Fora da Área do Projeto (50% dos pontos).
</t>
        </r>
      </text>
    </comment>
    <comment ref="A19" authorId="0" shapeId="0">
      <text>
        <r>
          <rPr>
            <sz val="8"/>
            <color indexed="81"/>
            <rFont val="Tahoma"/>
            <family val="2"/>
          </rPr>
          <t>Indique nos quadros ao lado o número do respectivo documento comprobatório.</t>
        </r>
      </text>
    </comment>
    <comment ref="A24" authorId="0" shapeId="0">
      <text>
        <r>
          <rPr>
            <sz val="8"/>
            <color indexed="81"/>
            <rFont val="Tahoma"/>
            <family val="2"/>
          </rPr>
          <t xml:space="preserve">Na Área do Projeto (100% dos pontos);
Fora da Área do Projeto (50% dos pontos).
</t>
        </r>
      </text>
    </comment>
    <comment ref="A26" authorId="2" shapeId="0">
      <text>
        <r>
          <rPr>
            <sz val="8"/>
            <color indexed="81"/>
            <rFont val="Tahoma"/>
            <family val="2"/>
          </rPr>
          <t xml:space="preserve">Dep. = Depositada = 2 pontos
Conc. = Concedida = 20 pontos
Lic. = Licenciada = 50 pontos
</t>
        </r>
      </text>
    </comment>
    <comment ref="A27" authorId="2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32" authorId="0" shapeId="0">
      <text>
        <r>
          <rPr>
            <sz val="8"/>
            <color indexed="81"/>
            <rFont val="Tahoma"/>
            <family val="2"/>
          </rPr>
          <t xml:space="preserve">Na Área do Projeto (100% dos pontos);
Fora da Área do Projeto (50% dos pontos).
</t>
        </r>
      </text>
    </comment>
    <comment ref="A34" authorId="0" shapeId="0">
      <text>
        <r>
          <rPr>
            <sz val="8"/>
            <color indexed="81"/>
            <rFont val="Tahoma"/>
            <family val="2"/>
          </rPr>
          <t xml:space="preserve">Selecione o tipo:
Int..: edição internacional (8 pontos);
Nac.: edição nacional (50% dos pontos).
</t>
        </r>
      </text>
    </comment>
    <comment ref="A36" authorId="0" shapeId="0">
      <text>
        <r>
          <rPr>
            <sz val="8"/>
            <color indexed="81"/>
            <rFont val="Tahoma"/>
            <family val="2"/>
          </rPr>
          <t>Livro (100% dos pontos);
Cap.: capítulo (30% dos pontos)</t>
        </r>
      </text>
    </comment>
    <comment ref="A37" authorId="0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42" authorId="0" shapeId="0">
      <text>
        <r>
          <rPr>
            <sz val="8"/>
            <color indexed="81"/>
            <rFont val="Tahoma"/>
            <family val="2"/>
          </rPr>
          <t xml:space="preserve">Na Área do Projeto (100% dos pontos);
Fora da Área do Projeto (40% dos pontos).
</t>
        </r>
      </text>
    </comment>
    <comment ref="A43" authorId="0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46" authorId="0" shapeId="0">
      <text>
        <r>
          <rPr>
            <sz val="8"/>
            <color indexed="81"/>
            <rFont val="Tahoma"/>
            <family val="2"/>
          </rPr>
          <t xml:space="preserve">Na Área do Projeto (100% dos pontos);
Fora da Área do Projeto (40% dos pontos).
</t>
        </r>
      </text>
    </comment>
    <comment ref="A47" authorId="0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52" authorId="0" shapeId="0">
      <text>
        <r>
          <rPr>
            <sz val="8"/>
            <color indexed="81"/>
            <rFont val="Tahoma"/>
            <family val="2"/>
          </rPr>
          <t xml:space="preserve">Na Área do Projeto (100% dos pontos);
Fora da Área do Projeto (50% dos pontos).
</t>
        </r>
      </text>
    </comment>
    <comment ref="A53" authorId="0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58" authorId="0" shapeId="0">
      <text>
        <r>
          <rPr>
            <sz val="8"/>
            <color indexed="81"/>
            <rFont val="Tahoma"/>
            <family val="2"/>
          </rPr>
          <t xml:space="preserve">Indique nos quadros ao lado o número de semestres lecionados.
</t>
        </r>
      </text>
    </comment>
    <comment ref="A59" authorId="0" shapeId="0">
      <text>
        <r>
          <rPr>
            <sz val="8"/>
            <color indexed="81"/>
            <rFont val="Tahoma"/>
            <family val="2"/>
          </rPr>
          <t xml:space="preserve">Selecione o tipo de atividade de ensino (Docência orientada e aulas isoladas não serão consideradas):
ES.S.: professor do ensino superior, substituto (1 pts/semestre);
ES.P: professor do ensino superior, permanente (2 pts/semestre).
</t>
        </r>
      </text>
    </comment>
    <comment ref="A60" authorId="0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62" authorId="3" shapeId="0">
      <text>
        <r>
          <rPr>
            <sz val="8"/>
            <color indexed="81"/>
            <rFont val="Tahoma"/>
            <family val="2"/>
          </rPr>
          <t>Experiência profissional na área do Projeto.</t>
        </r>
      </text>
    </comment>
    <comment ref="A64" authorId="0" shapeId="0">
      <text>
        <r>
          <rPr>
            <sz val="8"/>
            <color indexed="81"/>
            <rFont val="Tahoma"/>
            <family val="2"/>
          </rPr>
          <t>Indique nos quadros ao lado o número de semestres trabalhados. (0,5 pontos/semestre)</t>
        </r>
      </text>
    </comment>
    <comment ref="A65" authorId="0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69" authorId="0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</commentList>
</comments>
</file>

<file path=xl/sharedStrings.xml><?xml version="1.0" encoding="utf-8"?>
<sst xmlns="http://schemas.openxmlformats.org/spreadsheetml/2006/main" count="112" uniqueCount="63">
  <si>
    <t>Nome do Candidato</t>
  </si>
  <si>
    <t>Orientador</t>
  </si>
  <si>
    <t>Nível</t>
  </si>
  <si>
    <t>Total Geral de Pontos</t>
  </si>
  <si>
    <t>Pontuação Final</t>
  </si>
  <si>
    <t>Pontos</t>
  </si>
  <si>
    <t>Nac.</t>
  </si>
  <si>
    <t>Int.</t>
  </si>
  <si>
    <t>Tipo</t>
  </si>
  <si>
    <t>Clique aqui para obter ajuda</t>
  </si>
  <si>
    <t>Cap.</t>
  </si>
  <si>
    <t>Pontos excedentes</t>
  </si>
  <si>
    <t>Qualis</t>
  </si>
  <si>
    <t>Dep.</t>
  </si>
  <si>
    <t>Conc.</t>
  </si>
  <si>
    <t>Documento nº.</t>
  </si>
  <si>
    <t>Nº. de pontos</t>
  </si>
  <si>
    <t>Pós-Doutorado</t>
  </si>
  <si>
    <t>Valor Local</t>
  </si>
  <si>
    <t>Valor Qualis</t>
  </si>
  <si>
    <t>Área</t>
  </si>
  <si>
    <t>Valor Área</t>
  </si>
  <si>
    <t>Fora</t>
  </si>
  <si>
    <t>Pontuação Parcial</t>
  </si>
  <si>
    <t>Pontuação Parcial Excedente</t>
  </si>
  <si>
    <t>Valor Tipo</t>
  </si>
  <si>
    <t>Especificação</t>
  </si>
  <si>
    <t>Livro</t>
  </si>
  <si>
    <t>Nº. semestres</t>
  </si>
  <si>
    <t>Tipo atividade</t>
  </si>
  <si>
    <t>1.1 Publicações em Periódicos</t>
  </si>
  <si>
    <t>1.2 Patentes</t>
  </si>
  <si>
    <t>1.3 Livros/Capítulos Publicados</t>
  </si>
  <si>
    <t>1.4 Congressos e Simpósios (Resumo em Anais)</t>
  </si>
  <si>
    <t>1.5 Premiações em eventos científicos</t>
  </si>
  <si>
    <t>Lic.</t>
  </si>
  <si>
    <t>2.1 Prof. Ensino Superior Substituto, Prof. Ensino Superior Permanente</t>
  </si>
  <si>
    <t>2.2 Atividade Profissional</t>
  </si>
  <si>
    <t>2.3 Participação em bancas de conclusão de curso</t>
  </si>
  <si>
    <t>Não haverá conferência dos documentos nem do preenchimento da planilha no ato de entrega; essa tarefa é de inteira responsabilidade do candidato.</t>
  </si>
  <si>
    <t>IMPORTANTE:</t>
  </si>
  <si>
    <t>Os documentos comprobatórios devem ser organizados (e numerados) de forma a seguir a ordem apresentada nesta planilha.</t>
  </si>
  <si>
    <t>Pontuação Excedente</t>
  </si>
  <si>
    <t>1-Cient/Téc</t>
  </si>
  <si>
    <t>2-Profision</t>
  </si>
  <si>
    <t>ES.S</t>
  </si>
  <si>
    <t>ES.P</t>
  </si>
  <si>
    <t>dos respectivos campos.</t>
  </si>
  <si>
    <t xml:space="preserve">Ajuda: Posicionando o cursor sobre locais que contenham um pequeno triângulo vermelho será apresentada uma janela com detalhes sobre o preenchimento </t>
  </si>
  <si>
    <t>Válido para a seleção 2020</t>
  </si>
  <si>
    <t>Os documentos comprobatórios deverão ser assinados, e carimbados, por um superior hierárquico da Instituição para que sejam validados.</t>
  </si>
  <si>
    <t>A1</t>
  </si>
  <si>
    <t>A2</t>
  </si>
  <si>
    <t>A3</t>
  </si>
  <si>
    <t>A4</t>
  </si>
  <si>
    <t>B1</t>
  </si>
  <si>
    <t>B2</t>
  </si>
  <si>
    <t>B3</t>
  </si>
  <si>
    <t>B4</t>
  </si>
  <si>
    <t>Lista de Periódicos:</t>
  </si>
  <si>
    <t>1 Atividades científicas e técnicas  (máximo 85 pontos)</t>
  </si>
  <si>
    <t>2 Atividades profissionais (máximo 15 pontos)</t>
  </si>
  <si>
    <t>Classificação PPGV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</si>
</sst>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color rgb="FF2222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ck">
        <color indexed="42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rgb="FFC0C0C0"/>
      </right>
      <top/>
      <bottom/>
      <diagonal/>
    </border>
    <border>
      <left/>
      <right/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indexed="22"/>
      </bottom>
      <diagonal/>
    </border>
    <border>
      <left style="medium">
        <color indexed="22"/>
      </left>
      <right/>
      <top/>
      <bottom style="medium">
        <color rgb="FFC0C0C0"/>
      </bottom>
      <diagonal/>
    </border>
    <border>
      <left/>
      <right style="medium">
        <color indexed="22"/>
      </right>
      <top/>
      <bottom style="medium">
        <color rgb="FFC0C0C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2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2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2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indexed="2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indexed="2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8" fillId="7" borderId="0" xfId="0" applyFont="1" applyFill="1" applyAlignment="1" applyProtection="1">
      <alignment vertical="center"/>
    </xf>
    <xf numFmtId="0" fontId="9" fillId="7" borderId="0" xfId="0" applyFont="1" applyFill="1" applyAlignment="1" applyProtection="1">
      <alignment vertical="center"/>
    </xf>
    <xf numFmtId="0" fontId="8" fillId="7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5" borderId="8" xfId="0" applyFont="1" applyFill="1" applyBorder="1" applyAlignment="1" applyProtection="1">
      <alignment vertical="center"/>
    </xf>
    <xf numFmtId="0" fontId="3" fillId="5" borderId="9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center"/>
    </xf>
    <xf numFmtId="0" fontId="4" fillId="4" borderId="0" xfId="1" applyFont="1" applyFill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4" borderId="8" xfId="0" applyFont="1" applyFill="1" applyBorder="1" applyAlignment="1" applyProtection="1">
      <alignment vertical="center"/>
    </xf>
    <xf numFmtId="0" fontId="4" fillId="4" borderId="9" xfId="1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vertical="center"/>
    </xf>
    <xf numFmtId="0" fontId="3" fillId="5" borderId="14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vertical="center"/>
    </xf>
    <xf numFmtId="0" fontId="3" fillId="5" borderId="11" xfId="0" applyFont="1" applyFill="1" applyBorder="1" applyAlignment="1" applyProtection="1">
      <alignment vertical="center"/>
    </xf>
    <xf numFmtId="0" fontId="3" fillId="5" borderId="15" xfId="0" applyFont="1" applyFill="1" applyBorder="1" applyAlignment="1" applyProtection="1">
      <alignment vertical="center"/>
    </xf>
    <xf numFmtId="0" fontId="7" fillId="5" borderId="8" xfId="0" applyFont="1" applyFill="1" applyBorder="1" applyAlignment="1" applyProtection="1">
      <alignment vertical="center"/>
    </xf>
    <xf numFmtId="0" fontId="3" fillId="5" borderId="14" xfId="0" applyFont="1" applyFill="1" applyBorder="1" applyAlignment="1" applyProtection="1">
      <alignment horizontal="center" vertical="center"/>
    </xf>
    <xf numFmtId="2" fontId="3" fillId="5" borderId="14" xfId="0" applyNumberFormat="1" applyFont="1" applyFill="1" applyBorder="1" applyAlignment="1" applyProtection="1">
      <alignment horizontal="center" vertical="center"/>
    </xf>
    <xf numFmtId="164" fontId="2" fillId="5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vertical="center"/>
    </xf>
    <xf numFmtId="0" fontId="2" fillId="7" borderId="0" xfId="0" applyFont="1" applyFill="1" applyAlignment="1" applyProtection="1">
      <alignment vertical="center"/>
    </xf>
    <xf numFmtId="0" fontId="9" fillId="5" borderId="0" xfId="0" applyFont="1" applyFill="1" applyAlignment="1" applyProtection="1">
      <alignment vertical="center"/>
    </xf>
    <xf numFmtId="0" fontId="1" fillId="9" borderId="19" xfId="0" applyFont="1" applyFill="1" applyBorder="1" applyAlignment="1" applyProtection="1">
      <alignment vertical="center"/>
    </xf>
    <xf numFmtId="0" fontId="3" fillId="9" borderId="20" xfId="0" applyFont="1" applyFill="1" applyBorder="1" applyAlignment="1" applyProtection="1">
      <alignment vertical="center"/>
    </xf>
    <xf numFmtId="0" fontId="7" fillId="9" borderId="20" xfId="0" applyFont="1" applyFill="1" applyBorder="1" applyAlignment="1" applyProtection="1">
      <alignment vertical="center" wrapText="1"/>
    </xf>
    <xf numFmtId="0" fontId="7" fillId="9" borderId="18" xfId="0" applyFont="1" applyFill="1" applyBorder="1" applyAlignment="1" applyProtection="1">
      <alignment vertical="center" wrapText="1"/>
    </xf>
    <xf numFmtId="0" fontId="7" fillId="9" borderId="21" xfId="0" applyFont="1" applyFill="1" applyBorder="1" applyAlignment="1" applyProtection="1">
      <alignment vertical="center" wrapText="1"/>
    </xf>
    <xf numFmtId="164" fontId="10" fillId="5" borderId="2" xfId="0" applyNumberFormat="1" applyFont="1" applyFill="1" applyBorder="1" applyAlignment="1" applyProtection="1">
      <alignment horizontal="center" vertical="center"/>
      <protection locked="0"/>
    </xf>
    <xf numFmtId="164" fontId="10" fillId="8" borderId="2" xfId="0" applyNumberFormat="1" applyFont="1" applyFill="1" applyBorder="1" applyAlignment="1" applyProtection="1">
      <alignment horizontal="center" vertical="center"/>
    </xf>
    <xf numFmtId="1" fontId="10" fillId="5" borderId="2" xfId="0" applyNumberFormat="1" applyFont="1" applyFill="1" applyBorder="1" applyAlignment="1" applyProtection="1">
      <alignment horizontal="center" vertical="center"/>
      <protection locked="0"/>
    </xf>
    <xf numFmtId="164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vertical="center"/>
    </xf>
    <xf numFmtId="0" fontId="12" fillId="5" borderId="0" xfId="0" applyFont="1" applyFill="1" applyBorder="1" applyAlignment="1" applyProtection="1">
      <alignment vertical="center"/>
    </xf>
    <xf numFmtId="0" fontId="10" fillId="5" borderId="0" xfId="0" applyNumberFormat="1" applyFont="1" applyFill="1" applyBorder="1" applyAlignment="1" applyProtection="1">
      <alignment horizontal="center" vertical="center"/>
    </xf>
    <xf numFmtId="0" fontId="3" fillId="5" borderId="7" xfId="0" applyNumberFormat="1" applyFont="1" applyFill="1" applyBorder="1" applyAlignment="1" applyProtection="1">
      <alignment horizontal="center" vertical="center"/>
    </xf>
    <xf numFmtId="0" fontId="3" fillId="5" borderId="12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vertical="center"/>
    </xf>
    <xf numFmtId="0" fontId="3" fillId="5" borderId="13" xfId="0" applyFont="1" applyFill="1" applyBorder="1" applyAlignment="1" applyProtection="1">
      <alignment vertical="center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2" fontId="10" fillId="8" borderId="2" xfId="0" applyNumberFormat="1" applyFont="1" applyFill="1" applyBorder="1" applyAlignment="1" applyProtection="1">
      <alignment horizontal="center" vertical="center"/>
    </xf>
    <xf numFmtId="0" fontId="13" fillId="7" borderId="0" xfId="0" applyFont="1" applyFill="1"/>
    <xf numFmtId="2" fontId="3" fillId="2" borderId="4" xfId="0" applyNumberFormat="1" applyFont="1" applyFill="1" applyBorder="1" applyAlignment="1" applyProtection="1">
      <alignment horizontal="center" vertical="center"/>
    </xf>
    <xf numFmtId="2" fontId="3" fillId="2" borderId="6" xfId="0" applyNumberFormat="1" applyFont="1" applyFill="1" applyBorder="1" applyAlignment="1" applyProtection="1">
      <alignment horizontal="center" vertical="center"/>
    </xf>
    <xf numFmtId="2" fontId="3" fillId="5" borderId="25" xfId="0" applyNumberFormat="1" applyFont="1" applyFill="1" applyBorder="1" applyAlignment="1" applyProtection="1">
      <alignment horizontal="center" vertical="center"/>
    </xf>
    <xf numFmtId="2" fontId="3" fillId="5" borderId="24" xfId="0" applyNumberFormat="1" applyFont="1" applyFill="1" applyBorder="1" applyAlignment="1" applyProtection="1">
      <alignment horizontal="center" vertical="center"/>
    </xf>
    <xf numFmtId="0" fontId="1" fillId="5" borderId="8" xfId="0" applyNumberFormat="1" applyFont="1" applyFill="1" applyBorder="1" applyAlignment="1" applyProtection="1">
      <alignment horizontal="left" vertical="center"/>
    </xf>
    <xf numFmtId="0" fontId="1" fillId="5" borderId="0" xfId="0" applyNumberFormat="1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3" fillId="5" borderId="5" xfId="0" applyFont="1" applyFill="1" applyBorder="1" applyAlignment="1" applyProtection="1">
      <alignment horizontal="left" vertical="center"/>
      <protection locked="0"/>
    </xf>
    <xf numFmtId="0" fontId="3" fillId="5" borderId="6" xfId="0" applyFont="1" applyFill="1" applyBorder="1" applyAlignment="1" applyProtection="1">
      <alignment horizontal="left" vertical="center"/>
      <protection locked="0"/>
    </xf>
    <xf numFmtId="2" fontId="1" fillId="5" borderId="2" xfId="0" applyNumberFormat="1" applyFont="1" applyFill="1" applyBorder="1" applyAlignment="1" applyProtection="1">
      <alignment horizontal="center" vertical="center"/>
    </xf>
    <xf numFmtId="2" fontId="3" fillId="5" borderId="2" xfId="0" applyNumberFormat="1" applyFont="1" applyFill="1" applyBorder="1" applyAlignment="1" applyProtection="1">
      <alignment horizontal="center" vertical="center"/>
    </xf>
    <xf numFmtId="0" fontId="3" fillId="5" borderId="8" xfId="0" applyNumberFormat="1" applyFont="1" applyFill="1" applyBorder="1" applyAlignment="1" applyProtection="1">
      <alignment horizontal="left" vertical="center" wrapText="1"/>
    </xf>
    <xf numFmtId="0" fontId="3" fillId="5" borderId="0" xfId="0" applyNumberFormat="1" applyFont="1" applyFill="1" applyBorder="1" applyAlignment="1" applyProtection="1">
      <alignment horizontal="left" vertical="center" wrapText="1"/>
    </xf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13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1" fillId="5" borderId="2" xfId="0" applyNumberFormat="1" applyFont="1" applyFill="1" applyBorder="1" applyAlignment="1" applyProtection="1">
      <alignment horizontal="center" vertical="center"/>
    </xf>
    <xf numFmtId="0" fontId="3" fillId="5" borderId="13" xfId="0" applyNumberFormat="1" applyFont="1" applyFill="1" applyBorder="1" applyAlignment="1" applyProtection="1">
      <alignment horizontal="left" vertical="center" wrapText="1"/>
    </xf>
    <xf numFmtId="0" fontId="4" fillId="6" borderId="26" xfId="1" applyFill="1" applyBorder="1" applyAlignment="1" applyProtection="1">
      <alignment horizontal="center" vertical="center"/>
    </xf>
    <xf numFmtId="0" fontId="3" fillId="9" borderId="20" xfId="0" applyFont="1" applyFill="1" applyBorder="1" applyAlignment="1" applyProtection="1">
      <alignment horizontal="center" vertical="center"/>
    </xf>
    <xf numFmtId="0" fontId="3" fillId="9" borderId="21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2" fontId="3" fillId="5" borderId="22" xfId="0" applyNumberFormat="1" applyFont="1" applyFill="1" applyBorder="1" applyAlignment="1" applyProtection="1">
      <alignment horizontal="center" vertical="center"/>
    </xf>
    <xf numFmtId="2" fontId="3" fillId="5" borderId="23" xfId="0" applyNumberFormat="1" applyFont="1" applyFill="1" applyBorder="1" applyAlignment="1" applyProtection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207355</xdr:colOff>
      <xdr:row>4</xdr:row>
      <xdr:rowOff>66675</xdr:rowOff>
    </xdr:from>
    <xdr:to>
      <xdr:col>23</xdr:col>
      <xdr:colOff>10992</xdr:colOff>
      <xdr:row>9</xdr:row>
      <xdr:rowOff>110085</xdr:rowOff>
    </xdr:to>
    <xdr:pic>
      <xdr:nvPicPr>
        <xdr:cNvPr id="3" name="Imagem 2" descr="compacta_pret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0930" y="981075"/>
          <a:ext cx="1861037" cy="995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p.ufpel.edu.br/ppgveterinaria/files/2020/01/Pontua%C3%A7%C3%A3o-Artigos-PNPD-PPGV.pdf" TargetMode="External"/><Relationship Id="rId1" Type="http://schemas.openxmlformats.org/officeDocument/2006/relationships/hyperlink" Target="http://qualis.capes.gov.br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399"/>
  <sheetViews>
    <sheetView showGridLines="0" tabSelected="1" zoomScaleNormal="100" zoomScalePageLayoutView="130" workbookViewId="0">
      <selection activeCell="F1" sqref="F1:X1"/>
    </sheetView>
  </sheetViews>
  <sheetFormatPr defaultColWidth="8.85546875" defaultRowHeight="18" customHeight="1" x14ac:dyDescent="0.2"/>
  <cols>
    <col min="1" max="3" width="4.7109375" style="4" customWidth="1"/>
    <col min="4" max="23" width="5.140625" style="4" customWidth="1"/>
    <col min="24" max="24" width="3.7109375" style="4" customWidth="1"/>
    <col min="25" max="25" width="9.7109375" style="1" customWidth="1"/>
    <col min="26" max="27" width="9.42578125" style="2" customWidth="1"/>
    <col min="28" max="30" width="8.85546875" style="2"/>
    <col min="31" max="16384" width="8.85546875" style="4"/>
  </cols>
  <sheetData>
    <row r="1" spans="1:50" ht="18" customHeight="1" thickBot="1" x14ac:dyDescent="0.25">
      <c r="A1" s="11" t="s">
        <v>0</v>
      </c>
      <c r="B1" s="12"/>
      <c r="C1" s="12"/>
      <c r="D1" s="12"/>
      <c r="E1" s="12"/>
      <c r="F1" s="63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5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spans="1:50" ht="18" customHeight="1" thickBot="1" x14ac:dyDescent="0.25">
      <c r="A2" s="11" t="s">
        <v>1</v>
      </c>
      <c r="B2" s="12"/>
      <c r="C2" s="12"/>
      <c r="D2" s="69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  <c r="S2" s="66" t="s">
        <v>2</v>
      </c>
      <c r="T2" s="67"/>
      <c r="U2" s="68" t="s">
        <v>17</v>
      </c>
      <c r="V2" s="68"/>
      <c r="W2" s="68"/>
      <c r="X2" s="68"/>
      <c r="Y2" s="35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spans="1:50" ht="18" customHeight="1" thickBot="1" x14ac:dyDescent="0.25">
      <c r="A3" s="78" t="s">
        <v>9</v>
      </c>
      <c r="B3" s="78"/>
      <c r="C3" s="78"/>
      <c r="D3" s="78"/>
      <c r="E3" s="78"/>
      <c r="F3" s="78"/>
      <c r="G3" s="84" t="s">
        <v>49</v>
      </c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  <c r="Y3" s="1" t="s">
        <v>17</v>
      </c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spans="1:50" ht="18" customHeight="1" thickBot="1" x14ac:dyDescent="0.25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" t="s">
        <v>51</v>
      </c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spans="1:50" ht="15" customHeight="1" thickBot="1" x14ac:dyDescent="0.25">
      <c r="A5" s="1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14"/>
      <c r="Y5" s="1" t="s">
        <v>52</v>
      </c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50" ht="15" customHeight="1" thickBot="1" x14ac:dyDescent="0.25">
      <c r="A6" s="74" t="s">
        <v>23</v>
      </c>
      <c r="B6" s="75"/>
      <c r="C6" s="75"/>
      <c r="D6" s="79" t="s">
        <v>43</v>
      </c>
      <c r="E6" s="79"/>
      <c r="F6" s="79" t="s">
        <v>44</v>
      </c>
      <c r="G6" s="79"/>
      <c r="H6" s="5"/>
      <c r="I6" s="5"/>
      <c r="J6" s="75" t="s">
        <v>24</v>
      </c>
      <c r="K6" s="75"/>
      <c r="L6" s="75"/>
      <c r="M6" s="80"/>
      <c r="N6" s="79" t="s">
        <v>43</v>
      </c>
      <c r="O6" s="79"/>
      <c r="P6" s="79" t="s">
        <v>44</v>
      </c>
      <c r="Q6" s="79"/>
      <c r="R6" s="5"/>
      <c r="S6" s="5"/>
      <c r="T6" s="5"/>
      <c r="U6" s="5"/>
      <c r="V6" s="5"/>
      <c r="W6" s="5"/>
      <c r="X6" s="14"/>
      <c r="Y6" s="35" t="s">
        <v>53</v>
      </c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0" ht="15" customHeight="1" thickBot="1" x14ac:dyDescent="0.25">
      <c r="A7" s="74"/>
      <c r="B7" s="75"/>
      <c r="C7" s="75"/>
      <c r="D7" s="73">
        <f>O11</f>
        <v>0</v>
      </c>
      <c r="E7" s="73"/>
      <c r="F7" s="73">
        <f>O55</f>
        <v>0</v>
      </c>
      <c r="G7" s="73"/>
      <c r="H7" s="5"/>
      <c r="I7" s="5"/>
      <c r="J7" s="75"/>
      <c r="K7" s="75"/>
      <c r="L7" s="75"/>
      <c r="M7" s="80"/>
      <c r="N7" s="73">
        <f>V11</f>
        <v>0</v>
      </c>
      <c r="O7" s="73"/>
      <c r="P7" s="73">
        <f>V55</f>
        <v>0</v>
      </c>
      <c r="Q7" s="73"/>
      <c r="R7" s="10"/>
      <c r="S7" s="10"/>
      <c r="T7" s="5"/>
      <c r="U7" s="5"/>
      <c r="V7" s="5"/>
      <c r="W7" s="5"/>
      <c r="X7" s="14"/>
      <c r="Y7" s="35" t="s">
        <v>54</v>
      </c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ht="15" customHeight="1" thickBot="1" x14ac:dyDescent="0.25">
      <c r="A8" s="13"/>
      <c r="B8" s="5"/>
      <c r="C8" s="5"/>
      <c r="D8" s="5"/>
      <c r="E8" s="5"/>
      <c r="F8" s="5"/>
      <c r="G8" s="5"/>
      <c r="H8" s="9"/>
      <c r="I8" s="9"/>
      <c r="J8" s="9"/>
      <c r="K8" s="9"/>
      <c r="L8" s="9"/>
      <c r="M8" s="9"/>
      <c r="N8" s="5"/>
      <c r="O8" s="5"/>
      <c r="P8" s="5"/>
      <c r="Q8" s="5"/>
      <c r="R8" s="5"/>
      <c r="S8" s="5"/>
      <c r="T8" s="5"/>
      <c r="U8" s="6"/>
      <c r="V8" s="6"/>
      <c r="W8" s="6"/>
      <c r="X8" s="14"/>
      <c r="Y8" s="35" t="s">
        <v>55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0" ht="15" customHeight="1" thickBot="1" x14ac:dyDescent="0.25">
      <c r="A9" s="61" t="s">
        <v>4</v>
      </c>
      <c r="B9" s="62"/>
      <c r="C9" s="62"/>
      <c r="D9" s="62"/>
      <c r="E9" s="72">
        <f>SUM(D7:G7)</f>
        <v>0</v>
      </c>
      <c r="F9" s="72"/>
      <c r="G9" s="5"/>
      <c r="H9" s="5"/>
      <c r="I9" s="9"/>
      <c r="J9" s="76" t="s">
        <v>42</v>
      </c>
      <c r="K9" s="76"/>
      <c r="L9" s="76"/>
      <c r="M9" s="76"/>
      <c r="N9" s="77"/>
      <c r="O9" s="73">
        <f>SUM(N7:Q7)</f>
        <v>0</v>
      </c>
      <c r="P9" s="73"/>
      <c r="Q9" s="10"/>
      <c r="R9" s="10"/>
      <c r="S9" s="10"/>
      <c r="T9" s="10"/>
      <c r="U9" s="6"/>
      <c r="V9" s="6"/>
      <c r="W9" s="6"/>
      <c r="X9" s="14"/>
      <c r="Y9" s="1" t="s">
        <v>56</v>
      </c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0" ht="15" customHeight="1" thickBot="1" x14ac:dyDescent="0.25">
      <c r="A10" s="1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4"/>
      <c r="Y10" s="1" t="s">
        <v>57</v>
      </c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spans="1:50" ht="18" customHeight="1" thickBot="1" x14ac:dyDescent="0.25">
      <c r="A11" s="37" t="s">
        <v>60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9"/>
      <c r="M11" s="82" t="s">
        <v>5</v>
      </c>
      <c r="N11" s="83"/>
      <c r="O11" s="87">
        <f>IF(SUM(W13,W21,W29,W39,W49)&gt;=85,85,SUM(W13,W21,W29,W39,W49))</f>
        <v>0</v>
      </c>
      <c r="P11" s="88"/>
      <c r="Q11" s="40"/>
      <c r="R11" s="82" t="s">
        <v>11</v>
      </c>
      <c r="S11" s="82"/>
      <c r="T11" s="82"/>
      <c r="U11" s="82"/>
      <c r="V11" s="59">
        <f>IF(SUM(W13,W21,W29,W39,W49)&gt;=85,SUM(W13,W21,W29,W39,W49)-85,0)</f>
        <v>0</v>
      </c>
      <c r="W11" s="60"/>
      <c r="X11" s="41"/>
      <c r="Y11" s="35" t="s">
        <v>58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spans="1:50" ht="18" customHeight="1" thickBot="1" x14ac:dyDescent="0.25">
      <c r="A12" s="20" t="s">
        <v>59</v>
      </c>
      <c r="B12" s="17"/>
      <c r="C12" s="17"/>
      <c r="D12" s="17"/>
      <c r="E12" s="17"/>
      <c r="F12" s="17"/>
      <c r="G12" s="81" t="s">
        <v>62</v>
      </c>
      <c r="H12" s="81"/>
      <c r="I12" s="81"/>
      <c r="J12" s="81"/>
      <c r="K12" s="81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21"/>
      <c r="Y12" s="35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1:50" ht="18" customHeight="1" thickBot="1" x14ac:dyDescent="0.25">
      <c r="A13" s="52" t="s">
        <v>30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 t="s">
        <v>5</v>
      </c>
      <c r="V13" s="12"/>
      <c r="W13" s="57">
        <f>SUM(D14:W14)</f>
        <v>0</v>
      </c>
      <c r="X13" s="5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spans="1:50" ht="15" customHeight="1" thickBot="1" x14ac:dyDescent="0.25">
      <c r="A14" s="15" t="s">
        <v>16</v>
      </c>
      <c r="B14" s="10"/>
      <c r="C14" s="10"/>
      <c r="D14" s="49" t="str">
        <f>IF(D19="", "", 10*(D17*D15))</f>
        <v/>
      </c>
      <c r="E14" s="49" t="str">
        <f t="shared" ref="E14:W14" si="0">IF(E19="", "", 10*(E17*E15))</f>
        <v/>
      </c>
      <c r="F14" s="49" t="str">
        <f t="shared" si="0"/>
        <v/>
      </c>
      <c r="G14" s="49" t="str">
        <f t="shared" si="0"/>
        <v/>
      </c>
      <c r="H14" s="49" t="str">
        <f t="shared" si="0"/>
        <v/>
      </c>
      <c r="I14" s="49" t="str">
        <f t="shared" si="0"/>
        <v/>
      </c>
      <c r="J14" s="49" t="str">
        <f t="shared" si="0"/>
        <v/>
      </c>
      <c r="K14" s="49" t="str">
        <f t="shared" si="0"/>
        <v/>
      </c>
      <c r="L14" s="49" t="str">
        <f t="shared" si="0"/>
        <v/>
      </c>
      <c r="M14" s="49" t="str">
        <f t="shared" si="0"/>
        <v/>
      </c>
      <c r="N14" s="49" t="str">
        <f t="shared" si="0"/>
        <v/>
      </c>
      <c r="O14" s="49" t="str">
        <f t="shared" si="0"/>
        <v/>
      </c>
      <c r="P14" s="49" t="str">
        <f t="shared" si="0"/>
        <v/>
      </c>
      <c r="Q14" s="49" t="str">
        <f t="shared" si="0"/>
        <v/>
      </c>
      <c r="R14" s="49" t="str">
        <f t="shared" si="0"/>
        <v/>
      </c>
      <c r="S14" s="49" t="str">
        <f t="shared" si="0"/>
        <v/>
      </c>
      <c r="T14" s="49" t="str">
        <f t="shared" si="0"/>
        <v/>
      </c>
      <c r="U14" s="49" t="str">
        <f t="shared" si="0"/>
        <v/>
      </c>
      <c r="V14" s="49" t="str">
        <f t="shared" si="0"/>
        <v/>
      </c>
      <c r="W14" s="49" t="str">
        <f t="shared" si="0"/>
        <v/>
      </c>
      <c r="X14" s="50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spans="1:50" ht="15" hidden="1" customHeight="1" thickBot="1" x14ac:dyDescent="0.25">
      <c r="A15" s="15" t="s">
        <v>21</v>
      </c>
      <c r="B15" s="10"/>
      <c r="C15" s="10"/>
      <c r="D15" s="43" t="str">
        <f>IF(D19="", "", (IF(D16="", "", IF(D16="área", 1, IF(D16="Fora", 0.5, "")))))</f>
        <v/>
      </c>
      <c r="E15" s="43" t="str">
        <f t="shared" ref="E15:W15" si="1">IF(E19="", "", (IF(E16="", "", IF(E16="área", 1, IF(E16="Fora", 0.5, "")))))</f>
        <v/>
      </c>
      <c r="F15" s="43" t="str">
        <f t="shared" si="1"/>
        <v/>
      </c>
      <c r="G15" s="43" t="str">
        <f t="shared" si="1"/>
        <v/>
      </c>
      <c r="H15" s="43" t="str">
        <f t="shared" si="1"/>
        <v/>
      </c>
      <c r="I15" s="43" t="str">
        <f t="shared" si="1"/>
        <v/>
      </c>
      <c r="J15" s="43" t="str">
        <f t="shared" si="1"/>
        <v/>
      </c>
      <c r="K15" s="43" t="str">
        <f t="shared" si="1"/>
        <v/>
      </c>
      <c r="L15" s="43" t="str">
        <f t="shared" si="1"/>
        <v/>
      </c>
      <c r="M15" s="43" t="str">
        <f t="shared" si="1"/>
        <v/>
      </c>
      <c r="N15" s="43" t="str">
        <f t="shared" si="1"/>
        <v/>
      </c>
      <c r="O15" s="43" t="str">
        <f t="shared" si="1"/>
        <v/>
      </c>
      <c r="P15" s="43" t="str">
        <f t="shared" si="1"/>
        <v/>
      </c>
      <c r="Q15" s="43" t="str">
        <f t="shared" si="1"/>
        <v/>
      </c>
      <c r="R15" s="43" t="str">
        <f t="shared" si="1"/>
        <v/>
      </c>
      <c r="S15" s="43" t="str">
        <f t="shared" si="1"/>
        <v/>
      </c>
      <c r="T15" s="43" t="str">
        <f t="shared" si="1"/>
        <v/>
      </c>
      <c r="U15" s="43" t="str">
        <f t="shared" si="1"/>
        <v/>
      </c>
      <c r="V15" s="43" t="str">
        <f t="shared" si="1"/>
        <v/>
      </c>
      <c r="W15" s="43" t="str">
        <f t="shared" si="1"/>
        <v/>
      </c>
      <c r="X15" s="16"/>
      <c r="Y15" s="1" t="s">
        <v>20</v>
      </c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spans="1:50" ht="15" customHeight="1" thickBot="1" x14ac:dyDescent="0.25">
      <c r="A16" s="15" t="s">
        <v>20</v>
      </c>
      <c r="B16" s="10"/>
      <c r="C16" s="10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16"/>
      <c r="Y16" s="1" t="s">
        <v>22</v>
      </c>
      <c r="Z16" s="8"/>
      <c r="AA16" s="8"/>
      <c r="AB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50" ht="9.9499999999999993" hidden="1" customHeight="1" thickBot="1" x14ac:dyDescent="0.25">
      <c r="A17" s="15" t="s">
        <v>19</v>
      </c>
      <c r="B17" s="10"/>
      <c r="C17" s="10"/>
      <c r="D17" s="55" t="str">
        <f>IF(D19="", "", (IF(D18="", "", IF(D18="A1", 1, IF(D18="A2", 0.875, IF(D18="A3", 0.75, IF(D18="A4", 0.625, IF(D18="B1", 0.505, IF(D18="B2", 0.38, IF(D18="B3", 0.265, IF(D18="B4", 0.14, "")))))))))))</f>
        <v/>
      </c>
      <c r="E17" s="55" t="str">
        <f t="shared" ref="E17:W17" si="2">IF(E19="", "", (IF(E18="", "", IF(E18="A1", 1, IF(E18="A2", 0.875, IF(E18="A3", 0.75, IF(E18="A4", 0.625, IF(E18="B1", 0.505, IF(E18="B2", 0.38, IF(E18="B3", 0.265, IF(E18="B4", 0.14, "")))))))))))</f>
        <v/>
      </c>
      <c r="F17" s="55" t="str">
        <f t="shared" si="2"/>
        <v/>
      </c>
      <c r="G17" s="55" t="str">
        <f t="shared" si="2"/>
        <v/>
      </c>
      <c r="H17" s="55" t="str">
        <f t="shared" si="2"/>
        <v/>
      </c>
      <c r="I17" s="55" t="str">
        <f t="shared" si="2"/>
        <v/>
      </c>
      <c r="J17" s="55" t="str">
        <f t="shared" si="2"/>
        <v/>
      </c>
      <c r="K17" s="55" t="str">
        <f t="shared" si="2"/>
        <v/>
      </c>
      <c r="L17" s="55" t="str">
        <f t="shared" si="2"/>
        <v/>
      </c>
      <c r="M17" s="55" t="str">
        <f t="shared" si="2"/>
        <v/>
      </c>
      <c r="N17" s="55" t="str">
        <f t="shared" si="2"/>
        <v/>
      </c>
      <c r="O17" s="55" t="str">
        <f t="shared" si="2"/>
        <v/>
      </c>
      <c r="P17" s="55" t="str">
        <f t="shared" si="2"/>
        <v/>
      </c>
      <c r="Q17" s="55" t="str">
        <f t="shared" si="2"/>
        <v/>
      </c>
      <c r="R17" s="55" t="str">
        <f t="shared" si="2"/>
        <v/>
      </c>
      <c r="S17" s="55" t="str">
        <f t="shared" si="2"/>
        <v/>
      </c>
      <c r="T17" s="55" t="str">
        <f t="shared" si="2"/>
        <v/>
      </c>
      <c r="U17" s="55" t="str">
        <f t="shared" si="2"/>
        <v/>
      </c>
      <c r="V17" s="55" t="str">
        <f t="shared" si="2"/>
        <v/>
      </c>
      <c r="W17" s="55" t="str">
        <f t="shared" si="2"/>
        <v/>
      </c>
      <c r="X17" s="16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 ht="15" customHeight="1" thickBot="1" x14ac:dyDescent="0.25">
      <c r="A18" s="15" t="s">
        <v>12</v>
      </c>
      <c r="B18" s="10"/>
      <c r="C18" s="1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16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 ht="15" customHeight="1" thickBot="1" x14ac:dyDescent="0.25">
      <c r="A19" s="15" t="s">
        <v>15</v>
      </c>
      <c r="B19" s="10"/>
      <c r="C19" s="1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16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 ht="12" customHeight="1" thickBot="1" x14ac:dyDescent="0.25">
      <c r="A20" s="1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33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spans="1:50" ht="18" customHeight="1" thickBot="1" x14ac:dyDescent="0.25">
      <c r="A21" s="52" t="s">
        <v>31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 t="s">
        <v>5</v>
      </c>
      <c r="V21" s="12"/>
      <c r="W21" s="57">
        <f>SUM(D22:W22)</f>
        <v>0</v>
      </c>
      <c r="X21" s="58"/>
      <c r="Y21" s="56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ht="15" customHeight="1" thickBot="1" x14ac:dyDescent="0.25">
      <c r="A22" s="15" t="s">
        <v>16</v>
      </c>
      <c r="B22" s="10"/>
      <c r="C22" s="10"/>
      <c r="D22" s="49" t="str">
        <f>IF(D27="", "", 10*(D25*D23))</f>
        <v/>
      </c>
      <c r="E22" s="49" t="str">
        <f t="shared" ref="E22:W22" si="3">IF(E27="", "", 10*(E25*E23))</f>
        <v/>
      </c>
      <c r="F22" s="49" t="str">
        <f t="shared" si="3"/>
        <v/>
      </c>
      <c r="G22" s="49" t="str">
        <f t="shared" si="3"/>
        <v/>
      </c>
      <c r="H22" s="49" t="str">
        <f t="shared" si="3"/>
        <v/>
      </c>
      <c r="I22" s="49" t="str">
        <f t="shared" si="3"/>
        <v/>
      </c>
      <c r="J22" s="49" t="str">
        <f t="shared" si="3"/>
        <v/>
      </c>
      <c r="K22" s="49" t="str">
        <f t="shared" si="3"/>
        <v/>
      </c>
      <c r="L22" s="49" t="str">
        <f t="shared" si="3"/>
        <v/>
      </c>
      <c r="M22" s="49" t="str">
        <f t="shared" si="3"/>
        <v/>
      </c>
      <c r="N22" s="49" t="str">
        <f t="shared" si="3"/>
        <v/>
      </c>
      <c r="O22" s="49" t="str">
        <f t="shared" si="3"/>
        <v/>
      </c>
      <c r="P22" s="49" t="str">
        <f t="shared" si="3"/>
        <v/>
      </c>
      <c r="Q22" s="49" t="str">
        <f t="shared" si="3"/>
        <v/>
      </c>
      <c r="R22" s="49" t="str">
        <f t="shared" si="3"/>
        <v/>
      </c>
      <c r="S22" s="49" t="str">
        <f t="shared" si="3"/>
        <v/>
      </c>
      <c r="T22" s="49" t="str">
        <f t="shared" si="3"/>
        <v/>
      </c>
      <c r="U22" s="49" t="str">
        <f t="shared" si="3"/>
        <v/>
      </c>
      <c r="V22" s="49" t="str">
        <f t="shared" si="3"/>
        <v/>
      </c>
      <c r="W22" s="49" t="str">
        <f t="shared" si="3"/>
        <v/>
      </c>
      <c r="X22" s="16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 ht="15" hidden="1" customHeight="1" thickBot="1" x14ac:dyDescent="0.25">
      <c r="A23" s="15" t="s">
        <v>21</v>
      </c>
      <c r="B23" s="10"/>
      <c r="C23" s="10"/>
      <c r="D23" s="43" t="str">
        <f>IF(D24="", "", IF(D24="área", 1, IF(D24="Fora", 0.5, "")))</f>
        <v/>
      </c>
      <c r="E23" s="43" t="str">
        <f t="shared" ref="E23:W23" si="4">IF(E24="", "", IF(E24="área", 1, IF(E24="Fora", 0.5, "")))</f>
        <v/>
      </c>
      <c r="F23" s="43" t="str">
        <f t="shared" si="4"/>
        <v/>
      </c>
      <c r="G23" s="43" t="str">
        <f t="shared" si="4"/>
        <v/>
      </c>
      <c r="H23" s="43" t="str">
        <f t="shared" si="4"/>
        <v/>
      </c>
      <c r="I23" s="43" t="str">
        <f t="shared" si="4"/>
        <v/>
      </c>
      <c r="J23" s="43" t="str">
        <f t="shared" si="4"/>
        <v/>
      </c>
      <c r="K23" s="43" t="str">
        <f t="shared" si="4"/>
        <v/>
      </c>
      <c r="L23" s="43" t="str">
        <f t="shared" si="4"/>
        <v/>
      </c>
      <c r="M23" s="43" t="str">
        <f t="shared" si="4"/>
        <v/>
      </c>
      <c r="N23" s="43" t="str">
        <f t="shared" si="4"/>
        <v/>
      </c>
      <c r="O23" s="43" t="str">
        <f t="shared" si="4"/>
        <v/>
      </c>
      <c r="P23" s="43" t="str">
        <f t="shared" si="4"/>
        <v/>
      </c>
      <c r="Q23" s="43" t="str">
        <f t="shared" si="4"/>
        <v/>
      </c>
      <c r="R23" s="43" t="str">
        <f t="shared" si="4"/>
        <v/>
      </c>
      <c r="S23" s="43" t="str">
        <f t="shared" si="4"/>
        <v/>
      </c>
      <c r="T23" s="43" t="str">
        <f t="shared" si="4"/>
        <v/>
      </c>
      <c r="U23" s="43" t="str">
        <f t="shared" si="4"/>
        <v/>
      </c>
      <c r="V23" s="43" t="str">
        <f t="shared" si="4"/>
        <v/>
      </c>
      <c r="W23" s="43" t="str">
        <f t="shared" si="4"/>
        <v/>
      </c>
      <c r="X23" s="16"/>
      <c r="Y23" s="1" t="s">
        <v>20</v>
      </c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 ht="15" customHeight="1" thickBot="1" x14ac:dyDescent="0.25">
      <c r="A24" s="15" t="s">
        <v>20</v>
      </c>
      <c r="B24" s="10"/>
      <c r="C24" s="1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16"/>
      <c r="Y24" s="1" t="s">
        <v>22</v>
      </c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 ht="9.9499999999999993" hidden="1" customHeight="1" thickBot="1" x14ac:dyDescent="0.25">
      <c r="A25" s="15" t="s">
        <v>25</v>
      </c>
      <c r="B25" s="10"/>
      <c r="C25" s="10"/>
      <c r="D25" s="43" t="str">
        <f>IF(D26="", "", IF(D26="Lic.", 5, IF(D26="Conc.", 2, IF(D26="Dep.", 0.2))))</f>
        <v/>
      </c>
      <c r="E25" s="43" t="str">
        <f t="shared" ref="E25:W25" si="5">IF(E26="", "", IF(E26="Lic.", 5, IF(E26="Conc.", 2, IF(E26="Dep.", 0.2))))</f>
        <v/>
      </c>
      <c r="F25" s="43" t="str">
        <f t="shared" si="5"/>
        <v/>
      </c>
      <c r="G25" s="43" t="str">
        <f t="shared" si="5"/>
        <v/>
      </c>
      <c r="H25" s="43" t="str">
        <f t="shared" si="5"/>
        <v/>
      </c>
      <c r="I25" s="43" t="str">
        <f t="shared" si="5"/>
        <v/>
      </c>
      <c r="J25" s="43" t="str">
        <f t="shared" si="5"/>
        <v/>
      </c>
      <c r="K25" s="43" t="str">
        <f t="shared" si="5"/>
        <v/>
      </c>
      <c r="L25" s="43" t="str">
        <f t="shared" si="5"/>
        <v/>
      </c>
      <c r="M25" s="43" t="str">
        <f t="shared" si="5"/>
        <v/>
      </c>
      <c r="N25" s="43" t="str">
        <f t="shared" si="5"/>
        <v/>
      </c>
      <c r="O25" s="43" t="str">
        <f t="shared" si="5"/>
        <v/>
      </c>
      <c r="P25" s="43" t="str">
        <f t="shared" si="5"/>
        <v/>
      </c>
      <c r="Q25" s="43" t="str">
        <f t="shared" si="5"/>
        <v/>
      </c>
      <c r="R25" s="43" t="str">
        <f t="shared" si="5"/>
        <v/>
      </c>
      <c r="S25" s="43" t="str">
        <f t="shared" si="5"/>
        <v/>
      </c>
      <c r="T25" s="43" t="str">
        <f t="shared" si="5"/>
        <v/>
      </c>
      <c r="U25" s="43" t="str">
        <f t="shared" si="5"/>
        <v/>
      </c>
      <c r="V25" s="43" t="str">
        <f t="shared" si="5"/>
        <v/>
      </c>
      <c r="W25" s="43" t="str">
        <f t="shared" si="5"/>
        <v/>
      </c>
      <c r="X25" s="16"/>
      <c r="Y25" s="35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spans="1:50" ht="15" customHeight="1" thickBot="1" x14ac:dyDescent="0.25">
      <c r="A26" s="15" t="s">
        <v>8</v>
      </c>
      <c r="B26" s="10"/>
      <c r="C26" s="1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16"/>
      <c r="Y26" s="1" t="s">
        <v>13</v>
      </c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spans="1:50" ht="15" customHeight="1" thickBot="1" x14ac:dyDescent="0.25">
      <c r="A27" s="15" t="s">
        <v>15</v>
      </c>
      <c r="B27" s="10"/>
      <c r="C27" s="10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16"/>
      <c r="Y27" s="1" t="s">
        <v>14</v>
      </c>
      <c r="Z27" s="8"/>
      <c r="AA27" s="8"/>
      <c r="AB27" s="8"/>
      <c r="AC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spans="1:50" ht="12" customHeight="1" thickBot="1" x14ac:dyDescent="0.25">
      <c r="A28" s="3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16"/>
      <c r="Y28" s="1" t="s">
        <v>35</v>
      </c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1:50" ht="18" customHeight="1" thickBot="1" x14ac:dyDescent="0.25">
      <c r="A29" s="52" t="s">
        <v>32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 t="s">
        <v>5</v>
      </c>
      <c r="V29" s="12"/>
      <c r="W29" s="57">
        <f>SUM(D30:W30)</f>
        <v>0</v>
      </c>
      <c r="X29" s="58"/>
      <c r="Y29" s="35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 ht="15" customHeight="1" thickBot="1" x14ac:dyDescent="0.25">
      <c r="A30" s="15" t="s">
        <v>16</v>
      </c>
      <c r="B30" s="10"/>
      <c r="C30" s="10"/>
      <c r="D30" s="49" t="str">
        <f>IF(D37="", "", 10*(D31*D33*D35))</f>
        <v/>
      </c>
      <c r="E30" s="49" t="str">
        <f t="shared" ref="E30:W30" si="6">IF(E37="", "", 10*(E31*E33*E35))</f>
        <v/>
      </c>
      <c r="F30" s="49" t="str">
        <f t="shared" si="6"/>
        <v/>
      </c>
      <c r="G30" s="49" t="str">
        <f t="shared" si="6"/>
        <v/>
      </c>
      <c r="H30" s="49" t="str">
        <f t="shared" si="6"/>
        <v/>
      </c>
      <c r="I30" s="49" t="str">
        <f t="shared" si="6"/>
        <v/>
      </c>
      <c r="J30" s="49" t="str">
        <f t="shared" si="6"/>
        <v/>
      </c>
      <c r="K30" s="49" t="str">
        <f t="shared" si="6"/>
        <v/>
      </c>
      <c r="L30" s="49" t="str">
        <f t="shared" si="6"/>
        <v/>
      </c>
      <c r="M30" s="49" t="str">
        <f t="shared" si="6"/>
        <v/>
      </c>
      <c r="N30" s="49" t="str">
        <f t="shared" si="6"/>
        <v/>
      </c>
      <c r="O30" s="49" t="str">
        <f t="shared" si="6"/>
        <v/>
      </c>
      <c r="P30" s="49" t="str">
        <f t="shared" si="6"/>
        <v/>
      </c>
      <c r="Q30" s="49" t="str">
        <f t="shared" si="6"/>
        <v/>
      </c>
      <c r="R30" s="49" t="str">
        <f t="shared" si="6"/>
        <v/>
      </c>
      <c r="S30" s="49" t="str">
        <f t="shared" si="6"/>
        <v/>
      </c>
      <c r="T30" s="49" t="str">
        <f t="shared" si="6"/>
        <v/>
      </c>
      <c r="U30" s="49" t="str">
        <f t="shared" si="6"/>
        <v/>
      </c>
      <c r="V30" s="49" t="str">
        <f t="shared" si="6"/>
        <v/>
      </c>
      <c r="W30" s="49" t="str">
        <f t="shared" si="6"/>
        <v/>
      </c>
      <c r="X30" s="16"/>
      <c r="Y30" s="1" t="s">
        <v>20</v>
      </c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ht="15" hidden="1" customHeight="1" thickBot="1" x14ac:dyDescent="0.25">
      <c r="A31" s="15" t="s">
        <v>21</v>
      </c>
      <c r="B31" s="10"/>
      <c r="C31" s="10"/>
      <c r="D31" s="43" t="str">
        <f>IF(D32="", "", IF(D32="área", 1, IF(D32="Fora", 0.5, "")))</f>
        <v/>
      </c>
      <c r="E31" s="43" t="str">
        <f t="shared" ref="E31:W31" si="7">IF(E32="", "", IF(E32="área", 1, IF(E32="Fora", 0.5, "")))</f>
        <v/>
      </c>
      <c r="F31" s="43" t="str">
        <f t="shared" si="7"/>
        <v/>
      </c>
      <c r="G31" s="43" t="str">
        <f t="shared" si="7"/>
        <v/>
      </c>
      <c r="H31" s="43" t="str">
        <f t="shared" si="7"/>
        <v/>
      </c>
      <c r="I31" s="43" t="str">
        <f t="shared" si="7"/>
        <v/>
      </c>
      <c r="J31" s="43" t="str">
        <f t="shared" si="7"/>
        <v/>
      </c>
      <c r="K31" s="43" t="str">
        <f t="shared" si="7"/>
        <v/>
      </c>
      <c r="L31" s="43" t="str">
        <f t="shared" si="7"/>
        <v/>
      </c>
      <c r="M31" s="43" t="str">
        <f t="shared" si="7"/>
        <v/>
      </c>
      <c r="N31" s="43" t="str">
        <f t="shared" si="7"/>
        <v/>
      </c>
      <c r="O31" s="43" t="str">
        <f t="shared" si="7"/>
        <v/>
      </c>
      <c r="P31" s="43" t="str">
        <f t="shared" si="7"/>
        <v/>
      </c>
      <c r="Q31" s="43" t="str">
        <f t="shared" si="7"/>
        <v/>
      </c>
      <c r="R31" s="43" t="str">
        <f t="shared" si="7"/>
        <v/>
      </c>
      <c r="S31" s="43" t="str">
        <f t="shared" si="7"/>
        <v/>
      </c>
      <c r="T31" s="43" t="str">
        <f t="shared" si="7"/>
        <v/>
      </c>
      <c r="U31" s="43" t="str">
        <f t="shared" si="7"/>
        <v/>
      </c>
      <c r="V31" s="43" t="str">
        <f t="shared" si="7"/>
        <v/>
      </c>
      <c r="W31" s="43" t="str">
        <f t="shared" si="7"/>
        <v/>
      </c>
      <c r="X31" s="16"/>
      <c r="Y31" s="1" t="s">
        <v>22</v>
      </c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 ht="15" customHeight="1" thickBot="1" x14ac:dyDescent="0.25">
      <c r="A32" s="15" t="s">
        <v>20</v>
      </c>
      <c r="B32" s="10"/>
      <c r="C32" s="1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16"/>
      <c r="Y32" s="35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ht="9.9499999999999993" hidden="1" customHeight="1" thickBot="1" x14ac:dyDescent="0.25">
      <c r="A33" s="15" t="s">
        <v>18</v>
      </c>
      <c r="B33" s="10"/>
      <c r="C33" s="10"/>
      <c r="D33" s="43" t="str">
        <f>IF(D34="", "", IF(D34="Int.", 0.8, IF(D34="Nac.", 0.4, "")))</f>
        <v/>
      </c>
      <c r="E33" s="43" t="str">
        <f t="shared" ref="E33:W33" si="8">IF(E34="", "", IF(E34="Int.", 0.8, IF(E34="Nac.", 0.4, "")))</f>
        <v/>
      </c>
      <c r="F33" s="43" t="str">
        <f t="shared" si="8"/>
        <v/>
      </c>
      <c r="G33" s="43" t="str">
        <f t="shared" si="8"/>
        <v/>
      </c>
      <c r="H33" s="43" t="str">
        <f t="shared" si="8"/>
        <v/>
      </c>
      <c r="I33" s="43" t="str">
        <f t="shared" si="8"/>
        <v/>
      </c>
      <c r="J33" s="43" t="str">
        <f t="shared" si="8"/>
        <v/>
      </c>
      <c r="K33" s="43" t="str">
        <f t="shared" si="8"/>
        <v/>
      </c>
      <c r="L33" s="43" t="str">
        <f t="shared" si="8"/>
        <v/>
      </c>
      <c r="M33" s="43" t="str">
        <f t="shared" si="8"/>
        <v/>
      </c>
      <c r="N33" s="43" t="str">
        <f t="shared" si="8"/>
        <v/>
      </c>
      <c r="O33" s="43" t="str">
        <f t="shared" si="8"/>
        <v/>
      </c>
      <c r="P33" s="43" t="str">
        <f t="shared" si="8"/>
        <v/>
      </c>
      <c r="Q33" s="43" t="str">
        <f t="shared" si="8"/>
        <v/>
      </c>
      <c r="R33" s="43" t="str">
        <f t="shared" si="8"/>
        <v/>
      </c>
      <c r="S33" s="43" t="str">
        <f t="shared" si="8"/>
        <v/>
      </c>
      <c r="T33" s="43" t="str">
        <f t="shared" si="8"/>
        <v/>
      </c>
      <c r="U33" s="43" t="str">
        <f t="shared" si="8"/>
        <v/>
      </c>
      <c r="V33" s="43" t="str">
        <f t="shared" si="8"/>
        <v/>
      </c>
      <c r="W33" s="43" t="str">
        <f t="shared" si="8"/>
        <v/>
      </c>
      <c r="X33" s="16"/>
      <c r="Y33" s="1" t="s">
        <v>6</v>
      </c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 ht="15" customHeight="1" thickBot="1" x14ac:dyDescent="0.25">
      <c r="A34" s="15" t="s">
        <v>8</v>
      </c>
      <c r="B34" s="10"/>
      <c r="C34" s="1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16"/>
      <c r="Y34" s="1" t="s">
        <v>7</v>
      </c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ht="9.9499999999999993" hidden="1" customHeight="1" thickBot="1" x14ac:dyDescent="0.25">
      <c r="A35" s="15" t="s">
        <v>25</v>
      </c>
      <c r="B35" s="10"/>
      <c r="C35" s="10"/>
      <c r="D35" s="43" t="str">
        <f>IF(D36="", "", IF(D36="Livro", 1, IF(D36="Cap.", 0.3, "")))</f>
        <v/>
      </c>
      <c r="E35" s="43" t="str">
        <f t="shared" ref="E35:W35" si="9">IF(E36="", "", IF(E36="Livro", 1, IF(E36="Cap.", 0.3, "")))</f>
        <v/>
      </c>
      <c r="F35" s="43" t="str">
        <f t="shared" si="9"/>
        <v/>
      </c>
      <c r="G35" s="43" t="str">
        <f t="shared" si="9"/>
        <v/>
      </c>
      <c r="H35" s="43" t="str">
        <f t="shared" si="9"/>
        <v/>
      </c>
      <c r="I35" s="43" t="str">
        <f t="shared" si="9"/>
        <v/>
      </c>
      <c r="J35" s="43" t="str">
        <f t="shared" si="9"/>
        <v/>
      </c>
      <c r="K35" s="43" t="str">
        <f t="shared" si="9"/>
        <v/>
      </c>
      <c r="L35" s="43" t="str">
        <f t="shared" si="9"/>
        <v/>
      </c>
      <c r="M35" s="43" t="str">
        <f t="shared" si="9"/>
        <v/>
      </c>
      <c r="N35" s="43" t="str">
        <f t="shared" si="9"/>
        <v/>
      </c>
      <c r="O35" s="43" t="str">
        <f t="shared" si="9"/>
        <v/>
      </c>
      <c r="P35" s="43" t="str">
        <f t="shared" si="9"/>
        <v/>
      </c>
      <c r="Q35" s="43" t="str">
        <f t="shared" si="9"/>
        <v/>
      </c>
      <c r="R35" s="43" t="str">
        <f t="shared" si="9"/>
        <v/>
      </c>
      <c r="S35" s="43" t="str">
        <f t="shared" si="9"/>
        <v/>
      </c>
      <c r="T35" s="43" t="str">
        <f t="shared" si="9"/>
        <v/>
      </c>
      <c r="U35" s="43" t="str">
        <f t="shared" si="9"/>
        <v/>
      </c>
      <c r="V35" s="43" t="str">
        <f t="shared" si="9"/>
        <v/>
      </c>
      <c r="W35" s="43" t="str">
        <f t="shared" si="9"/>
        <v/>
      </c>
      <c r="X35" s="16"/>
      <c r="Y35" s="35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ht="15" customHeight="1" thickBot="1" x14ac:dyDescent="0.25">
      <c r="A36" s="15" t="s">
        <v>26</v>
      </c>
      <c r="B36" s="10"/>
      <c r="C36" s="1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16"/>
      <c r="Y36" s="1" t="s">
        <v>27</v>
      </c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ht="15" customHeight="1" thickBot="1" x14ac:dyDescent="0.25">
      <c r="A37" s="15" t="s">
        <v>15</v>
      </c>
      <c r="B37" s="10"/>
      <c r="C37" s="10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16"/>
      <c r="Y37" s="1" t="s">
        <v>10</v>
      </c>
      <c r="Z37" s="8"/>
      <c r="AA37" s="8"/>
      <c r="AB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ht="12" customHeight="1" thickBot="1" x14ac:dyDescent="0.25">
      <c r="A38" s="32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6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ht="18" customHeight="1" thickBot="1" x14ac:dyDescent="0.25">
      <c r="A39" s="52" t="s">
        <v>33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 t="s">
        <v>5</v>
      </c>
      <c r="V39" s="12"/>
      <c r="W39" s="57">
        <f>SUM(D41:W41,D45:W45)</f>
        <v>0</v>
      </c>
      <c r="X39" s="58"/>
      <c r="Y39" s="35"/>
      <c r="Z39" s="8"/>
      <c r="AA39" s="8"/>
      <c r="AB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 ht="12" customHeight="1" thickBot="1" x14ac:dyDescent="0.25">
      <c r="A40" s="15"/>
      <c r="B40" s="10"/>
      <c r="C40" s="10"/>
      <c r="D40" s="49" t="str">
        <f t="shared" ref="D40:W40" si="10">IF(D50="", "", 20*(D41*D43*D48))</f>
        <v/>
      </c>
      <c r="E40" s="49" t="str">
        <f t="shared" si="10"/>
        <v/>
      </c>
      <c r="F40" s="49" t="str">
        <f t="shared" si="10"/>
        <v/>
      </c>
      <c r="G40" s="49" t="str">
        <f t="shared" si="10"/>
        <v/>
      </c>
      <c r="H40" s="49" t="str">
        <f t="shared" si="10"/>
        <v/>
      </c>
      <c r="I40" s="49" t="str">
        <f t="shared" si="10"/>
        <v/>
      </c>
      <c r="J40" s="49" t="str">
        <f t="shared" si="10"/>
        <v/>
      </c>
      <c r="K40" s="49" t="str">
        <f t="shared" si="10"/>
        <v/>
      </c>
      <c r="L40" s="49" t="str">
        <f t="shared" si="10"/>
        <v/>
      </c>
      <c r="M40" s="49" t="str">
        <f t="shared" si="10"/>
        <v/>
      </c>
      <c r="N40" s="49" t="str">
        <f t="shared" si="10"/>
        <v/>
      </c>
      <c r="O40" s="49" t="str">
        <f t="shared" si="10"/>
        <v/>
      </c>
      <c r="P40" s="49" t="str">
        <f t="shared" si="10"/>
        <v/>
      </c>
      <c r="Q40" s="49" t="str">
        <f t="shared" si="10"/>
        <v/>
      </c>
      <c r="R40" s="49" t="str">
        <f t="shared" si="10"/>
        <v/>
      </c>
      <c r="S40" s="49" t="str">
        <f t="shared" si="10"/>
        <v/>
      </c>
      <c r="T40" s="49" t="str">
        <f t="shared" si="10"/>
        <v/>
      </c>
      <c r="U40" s="49" t="str">
        <f t="shared" si="10"/>
        <v/>
      </c>
      <c r="V40" s="49" t="str">
        <f t="shared" si="10"/>
        <v/>
      </c>
      <c r="W40" s="49" t="str">
        <f t="shared" si="10"/>
        <v/>
      </c>
      <c r="X40" s="16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50" ht="9.9499999999999993" hidden="1" customHeight="1" thickBot="1" x14ac:dyDescent="0.25">
      <c r="A41" s="15" t="s">
        <v>21</v>
      </c>
      <c r="B41" s="10"/>
      <c r="C41" s="10"/>
      <c r="D41" s="43" t="str">
        <f>IF(D43="", "", (IF(D42="", "", IF(D42="área", 0.5, IF(D42="Fora", 0.2, "")))))</f>
        <v/>
      </c>
      <c r="E41" s="43" t="str">
        <f t="shared" ref="E41:W41" si="11">IF(E43="", "", (IF(E42="", "", IF(E42="área", 0.5, IF(E42="Fora", 0.2, "")))))</f>
        <v/>
      </c>
      <c r="F41" s="43" t="str">
        <f t="shared" si="11"/>
        <v/>
      </c>
      <c r="G41" s="43" t="str">
        <f t="shared" si="11"/>
        <v/>
      </c>
      <c r="H41" s="43" t="str">
        <f t="shared" si="11"/>
        <v/>
      </c>
      <c r="I41" s="43" t="str">
        <f t="shared" si="11"/>
        <v/>
      </c>
      <c r="J41" s="43" t="str">
        <f t="shared" si="11"/>
        <v/>
      </c>
      <c r="K41" s="43" t="str">
        <f t="shared" si="11"/>
        <v/>
      </c>
      <c r="L41" s="43" t="str">
        <f t="shared" si="11"/>
        <v/>
      </c>
      <c r="M41" s="43" t="str">
        <f t="shared" si="11"/>
        <v/>
      </c>
      <c r="N41" s="43" t="str">
        <f t="shared" si="11"/>
        <v/>
      </c>
      <c r="O41" s="43" t="str">
        <f t="shared" si="11"/>
        <v/>
      </c>
      <c r="P41" s="43" t="str">
        <f t="shared" si="11"/>
        <v/>
      </c>
      <c r="Q41" s="43" t="str">
        <f t="shared" si="11"/>
        <v/>
      </c>
      <c r="R41" s="43" t="str">
        <f t="shared" si="11"/>
        <v/>
      </c>
      <c r="S41" s="43" t="str">
        <f t="shared" si="11"/>
        <v/>
      </c>
      <c r="T41" s="43" t="str">
        <f t="shared" si="11"/>
        <v/>
      </c>
      <c r="U41" s="43" t="str">
        <f t="shared" si="11"/>
        <v/>
      </c>
      <c r="V41" s="43" t="str">
        <f t="shared" si="11"/>
        <v/>
      </c>
      <c r="W41" s="43" t="str">
        <f t="shared" si="11"/>
        <v/>
      </c>
      <c r="X41" s="16"/>
      <c r="Y41" s="1" t="s">
        <v>20</v>
      </c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1:50" ht="15" customHeight="1" thickBot="1" x14ac:dyDescent="0.25">
      <c r="A42" s="15" t="s">
        <v>20</v>
      </c>
      <c r="B42" s="10"/>
      <c r="C42" s="1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16"/>
      <c r="Y42" s="35" t="s">
        <v>22</v>
      </c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spans="1:50" ht="15" customHeight="1" thickBot="1" x14ac:dyDescent="0.25">
      <c r="A43" s="15" t="s">
        <v>15</v>
      </c>
      <c r="B43" s="10"/>
      <c r="C43" s="53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16"/>
      <c r="Y43" s="35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spans="1:50" ht="5.0999999999999996" customHeight="1" thickBot="1" x14ac:dyDescent="0.25">
      <c r="A44" s="15"/>
      <c r="B44" s="10"/>
      <c r="C44" s="10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16"/>
      <c r="AC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1:50" ht="9.9499999999999993" hidden="1" customHeight="1" thickBot="1" x14ac:dyDescent="0.25">
      <c r="A45" s="15" t="s">
        <v>21</v>
      </c>
      <c r="B45" s="10"/>
      <c r="C45" s="10"/>
      <c r="D45" s="43" t="str">
        <f>IF(D47="", "", (IF(D46="", "", IF(D46="área", 0.5, IF(D46="Fora", 0.2, "")))))</f>
        <v/>
      </c>
      <c r="E45" s="43" t="str">
        <f t="shared" ref="E45:W45" si="12">IF(E47="", "", (IF(E46="", "", IF(E46="área", 0.5, IF(E46="Fora", 0.2, "")))))</f>
        <v/>
      </c>
      <c r="F45" s="43" t="str">
        <f t="shared" si="12"/>
        <v/>
      </c>
      <c r="G45" s="43" t="str">
        <f t="shared" si="12"/>
        <v/>
      </c>
      <c r="H45" s="43" t="str">
        <f t="shared" si="12"/>
        <v/>
      </c>
      <c r="I45" s="43" t="str">
        <f t="shared" si="12"/>
        <v/>
      </c>
      <c r="J45" s="43" t="str">
        <f t="shared" si="12"/>
        <v/>
      </c>
      <c r="K45" s="43" t="str">
        <f t="shared" si="12"/>
        <v/>
      </c>
      <c r="L45" s="43" t="str">
        <f t="shared" si="12"/>
        <v/>
      </c>
      <c r="M45" s="43" t="str">
        <f t="shared" si="12"/>
        <v/>
      </c>
      <c r="N45" s="43" t="str">
        <f t="shared" si="12"/>
        <v/>
      </c>
      <c r="O45" s="43" t="str">
        <f t="shared" si="12"/>
        <v/>
      </c>
      <c r="P45" s="43" t="str">
        <f t="shared" si="12"/>
        <v/>
      </c>
      <c r="Q45" s="43" t="str">
        <f t="shared" si="12"/>
        <v/>
      </c>
      <c r="R45" s="43" t="str">
        <f t="shared" si="12"/>
        <v/>
      </c>
      <c r="S45" s="43" t="str">
        <f t="shared" si="12"/>
        <v/>
      </c>
      <c r="T45" s="43" t="str">
        <f t="shared" si="12"/>
        <v/>
      </c>
      <c r="U45" s="43" t="str">
        <f t="shared" si="12"/>
        <v/>
      </c>
      <c r="V45" s="43" t="str">
        <f t="shared" si="12"/>
        <v/>
      </c>
      <c r="W45" s="43" t="str">
        <f t="shared" si="12"/>
        <v/>
      </c>
      <c r="X45" s="16"/>
      <c r="Y45" s="1" t="s">
        <v>20</v>
      </c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1:50" ht="15" customHeight="1" thickBot="1" x14ac:dyDescent="0.25">
      <c r="A46" s="15" t="s">
        <v>20</v>
      </c>
      <c r="B46" s="10"/>
      <c r="C46" s="1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16"/>
      <c r="Y46" s="35" t="s">
        <v>22</v>
      </c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spans="1:50" ht="15" customHeight="1" thickBot="1" x14ac:dyDescent="0.25">
      <c r="A47" s="15" t="s">
        <v>15</v>
      </c>
      <c r="B47" s="10"/>
      <c r="C47" s="53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16"/>
      <c r="AB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spans="1:50" ht="12" customHeight="1" thickBot="1" x14ac:dyDescent="0.25">
      <c r="A48" s="13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14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spans="1:50" ht="18" customHeight="1" thickBot="1" x14ac:dyDescent="0.25">
      <c r="A49" s="52" t="s">
        <v>34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 t="s">
        <v>5</v>
      </c>
      <c r="V49" s="12"/>
      <c r="W49" s="57">
        <f>SUM(D51:W51)</f>
        <v>0</v>
      </c>
      <c r="X49" s="5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spans="1:50" ht="12" customHeight="1" thickBot="1" x14ac:dyDescent="0.25">
      <c r="A50" s="15"/>
      <c r="B50" s="10"/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6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spans="1:50" ht="15" hidden="1" customHeight="1" thickBot="1" x14ac:dyDescent="0.25">
      <c r="A51" s="15" t="s">
        <v>21</v>
      </c>
      <c r="B51" s="10"/>
      <c r="C51" s="10"/>
      <c r="D51" s="43" t="str">
        <f t="shared" ref="D51:W51" si="13">IF(D53="", "", (IF(D52="", "", IF(D52="área", 1, IF(D52="Fora", 0.5, "")))))</f>
        <v/>
      </c>
      <c r="E51" s="43" t="str">
        <f t="shared" si="13"/>
        <v/>
      </c>
      <c r="F51" s="43" t="str">
        <f t="shared" si="13"/>
        <v/>
      </c>
      <c r="G51" s="43" t="str">
        <f t="shared" si="13"/>
        <v/>
      </c>
      <c r="H51" s="43" t="str">
        <f t="shared" si="13"/>
        <v/>
      </c>
      <c r="I51" s="43" t="str">
        <f t="shared" si="13"/>
        <v/>
      </c>
      <c r="J51" s="43" t="str">
        <f t="shared" si="13"/>
        <v/>
      </c>
      <c r="K51" s="43" t="str">
        <f t="shared" si="13"/>
        <v/>
      </c>
      <c r="L51" s="43" t="str">
        <f t="shared" si="13"/>
        <v/>
      </c>
      <c r="M51" s="43" t="str">
        <f t="shared" si="13"/>
        <v/>
      </c>
      <c r="N51" s="43" t="str">
        <f t="shared" si="13"/>
        <v/>
      </c>
      <c r="O51" s="43" t="str">
        <f t="shared" si="13"/>
        <v/>
      </c>
      <c r="P51" s="43" t="str">
        <f t="shared" si="13"/>
        <v/>
      </c>
      <c r="Q51" s="43" t="str">
        <f t="shared" si="13"/>
        <v/>
      </c>
      <c r="R51" s="43" t="str">
        <f t="shared" si="13"/>
        <v/>
      </c>
      <c r="S51" s="43" t="str">
        <f t="shared" si="13"/>
        <v/>
      </c>
      <c r="T51" s="43" t="str">
        <f t="shared" si="13"/>
        <v/>
      </c>
      <c r="U51" s="43" t="str">
        <f t="shared" si="13"/>
        <v/>
      </c>
      <c r="V51" s="43" t="str">
        <f t="shared" si="13"/>
        <v/>
      </c>
      <c r="W51" s="43" t="str">
        <f t="shared" si="13"/>
        <v/>
      </c>
      <c r="X51" s="16"/>
      <c r="Y51" s="1" t="s">
        <v>20</v>
      </c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spans="1:50" ht="15" customHeight="1" thickBot="1" x14ac:dyDescent="0.25">
      <c r="A52" s="15" t="s">
        <v>20</v>
      </c>
      <c r="B52" s="10"/>
      <c r="C52" s="1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16"/>
      <c r="Y52" s="35" t="s">
        <v>22</v>
      </c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spans="1:50" ht="15" customHeight="1" thickBot="1" x14ac:dyDescent="0.25">
      <c r="A53" s="15" t="s">
        <v>15</v>
      </c>
      <c r="B53" s="10"/>
      <c r="C53" s="10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16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spans="1:50" ht="12" customHeight="1" thickBot="1" x14ac:dyDescent="0.25">
      <c r="A54" s="13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16"/>
      <c r="Z54" s="8"/>
      <c r="AA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spans="1:50" ht="15" customHeight="1" thickBot="1" x14ac:dyDescent="0.25">
      <c r="A55" s="37" t="s">
        <v>61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9"/>
      <c r="M55" s="82" t="s">
        <v>5</v>
      </c>
      <c r="N55" s="83"/>
      <c r="O55" s="87">
        <f>IF(SUM(W56,W62,W67)&gt;=15,15,SUM(W56,W62,W67))</f>
        <v>0</v>
      </c>
      <c r="P55" s="88"/>
      <c r="Q55" s="40"/>
      <c r="R55" s="82" t="s">
        <v>11</v>
      </c>
      <c r="S55" s="82"/>
      <c r="T55" s="82"/>
      <c r="U55" s="82"/>
      <c r="V55" s="59">
        <f>IF((SUM(W56,W62,W67)&gt;=15),((SUM(W56,W62,W67)-15)),0)</f>
        <v>0</v>
      </c>
      <c r="W55" s="60"/>
      <c r="X55" s="41"/>
      <c r="Y55" s="35"/>
      <c r="Z55" s="8"/>
      <c r="AA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spans="1:50" ht="15" customHeight="1" thickBot="1" x14ac:dyDescent="0.25">
      <c r="A56" s="52" t="s">
        <v>36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 t="s">
        <v>5</v>
      </c>
      <c r="V56" s="12"/>
      <c r="W56" s="57">
        <f>SUM(D57:W57)</f>
        <v>0</v>
      </c>
      <c r="X56" s="5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spans="1:50" ht="15" customHeight="1" thickBot="1" x14ac:dyDescent="0.25">
      <c r="A57" s="15" t="s">
        <v>16</v>
      </c>
      <c r="B57" s="10"/>
      <c r="C57" s="10"/>
      <c r="D57" s="49" t="str">
        <f>IF(D60="", "", IF(D59="ES.S", D58, IF(D59="ES.P", D58*2, IF(D59="Mon.", D58*0.5, IF(D59="Ext.", D58*0.25, IF(D59="E.M.", D58*0.5, ""))))))</f>
        <v/>
      </c>
      <c r="E57" s="49" t="str">
        <f t="shared" ref="E57:W57" si="14">IF(E60="", "", IF(E59="ES.S", E58, IF(E59="ES.P", E58*2, IF(E59="Mon.", E58*0.5, IF(E59="Ext.", E58*0.25, IF(E59="E.M.", E58*0.5, ""))))))</f>
        <v/>
      </c>
      <c r="F57" s="49" t="str">
        <f t="shared" si="14"/>
        <v/>
      </c>
      <c r="G57" s="49" t="str">
        <f t="shared" si="14"/>
        <v/>
      </c>
      <c r="H57" s="49" t="str">
        <f t="shared" si="14"/>
        <v/>
      </c>
      <c r="I57" s="49" t="str">
        <f t="shared" si="14"/>
        <v/>
      </c>
      <c r="J57" s="49" t="str">
        <f t="shared" si="14"/>
        <v/>
      </c>
      <c r="K57" s="49" t="str">
        <f t="shared" si="14"/>
        <v/>
      </c>
      <c r="L57" s="49" t="str">
        <f t="shared" si="14"/>
        <v/>
      </c>
      <c r="M57" s="49" t="str">
        <f t="shared" si="14"/>
        <v/>
      </c>
      <c r="N57" s="49" t="str">
        <f t="shared" si="14"/>
        <v/>
      </c>
      <c r="O57" s="49" t="str">
        <f t="shared" si="14"/>
        <v/>
      </c>
      <c r="P57" s="49" t="str">
        <f t="shared" si="14"/>
        <v/>
      </c>
      <c r="Q57" s="49" t="str">
        <f t="shared" si="14"/>
        <v/>
      </c>
      <c r="R57" s="49" t="str">
        <f t="shared" si="14"/>
        <v/>
      </c>
      <c r="S57" s="49" t="str">
        <f t="shared" si="14"/>
        <v/>
      </c>
      <c r="T57" s="49" t="str">
        <f t="shared" si="14"/>
        <v/>
      </c>
      <c r="U57" s="49" t="str">
        <f t="shared" si="14"/>
        <v/>
      </c>
      <c r="V57" s="49" t="str">
        <f t="shared" si="14"/>
        <v/>
      </c>
      <c r="W57" s="49" t="str">
        <f t="shared" si="14"/>
        <v/>
      </c>
      <c r="X57" s="16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spans="1:50" ht="15" customHeight="1" thickBot="1" x14ac:dyDescent="0.25">
      <c r="A58" s="15" t="s">
        <v>28</v>
      </c>
      <c r="B58" s="10"/>
      <c r="C58" s="10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16"/>
      <c r="Y58" s="1" t="s">
        <v>45</v>
      </c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spans="1:50" s="2" customFormat="1" ht="15" customHeight="1" thickBot="1" x14ac:dyDescent="0.25">
      <c r="A59" s="15" t="s">
        <v>29</v>
      </c>
      <c r="B59" s="10"/>
      <c r="C59" s="10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16"/>
      <c r="Y59" s="3" t="s">
        <v>46</v>
      </c>
    </row>
    <row r="60" spans="1:50" s="2" customFormat="1" ht="15" customHeight="1" thickBot="1" x14ac:dyDescent="0.25">
      <c r="A60" s="15" t="s">
        <v>15</v>
      </c>
      <c r="B60" s="10"/>
      <c r="C60" s="10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16"/>
      <c r="Y60" s="35"/>
    </row>
    <row r="61" spans="1:50" s="2" customFormat="1" ht="12" customHeight="1" thickBot="1" x14ac:dyDescent="0.25">
      <c r="A61" s="13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16"/>
      <c r="Y61" s="35"/>
    </row>
    <row r="62" spans="1:50" s="2" customFormat="1" ht="12" customHeight="1" thickBot="1" x14ac:dyDescent="0.25">
      <c r="A62" s="52" t="s">
        <v>37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 t="s">
        <v>5</v>
      </c>
      <c r="V62" s="12"/>
      <c r="W62" s="57">
        <f>SUM(D63:W63)</f>
        <v>0</v>
      </c>
      <c r="X62" s="58"/>
      <c r="Y62" s="1"/>
    </row>
    <row r="63" spans="1:50" s="2" customFormat="1" ht="15" customHeight="1" thickBot="1" x14ac:dyDescent="0.25">
      <c r="A63" s="15" t="s">
        <v>16</v>
      </c>
      <c r="B63" s="10"/>
      <c r="C63" s="10"/>
      <c r="D63" s="49" t="str">
        <f>IF(D65="", "", IF(D64="","",(D64)*0.5))</f>
        <v/>
      </c>
      <c r="E63" s="49" t="str">
        <f t="shared" ref="E63:W63" si="15">IF(E65="", "", IF(E64="","",(E64)*0.5))</f>
        <v/>
      </c>
      <c r="F63" s="49" t="str">
        <f t="shared" si="15"/>
        <v/>
      </c>
      <c r="G63" s="49" t="str">
        <f t="shared" si="15"/>
        <v/>
      </c>
      <c r="H63" s="49" t="str">
        <f t="shared" si="15"/>
        <v/>
      </c>
      <c r="I63" s="49" t="str">
        <f t="shared" si="15"/>
        <v/>
      </c>
      <c r="J63" s="49" t="str">
        <f t="shared" si="15"/>
        <v/>
      </c>
      <c r="K63" s="49" t="str">
        <f t="shared" si="15"/>
        <v/>
      </c>
      <c r="L63" s="49" t="str">
        <f t="shared" si="15"/>
        <v/>
      </c>
      <c r="M63" s="49" t="str">
        <f t="shared" si="15"/>
        <v/>
      </c>
      <c r="N63" s="49" t="str">
        <f t="shared" si="15"/>
        <v/>
      </c>
      <c r="O63" s="49" t="str">
        <f t="shared" si="15"/>
        <v/>
      </c>
      <c r="P63" s="49" t="str">
        <f t="shared" si="15"/>
        <v/>
      </c>
      <c r="Q63" s="49" t="str">
        <f t="shared" si="15"/>
        <v/>
      </c>
      <c r="R63" s="49" t="str">
        <f t="shared" si="15"/>
        <v/>
      </c>
      <c r="S63" s="49" t="str">
        <f t="shared" si="15"/>
        <v/>
      </c>
      <c r="T63" s="49" t="str">
        <f t="shared" si="15"/>
        <v/>
      </c>
      <c r="U63" s="49" t="str">
        <f t="shared" si="15"/>
        <v/>
      </c>
      <c r="V63" s="49" t="str">
        <f t="shared" si="15"/>
        <v/>
      </c>
      <c r="W63" s="49" t="str">
        <f t="shared" si="15"/>
        <v/>
      </c>
      <c r="X63" s="16"/>
      <c r="Y63" s="1"/>
    </row>
    <row r="64" spans="1:50" s="2" customFormat="1" ht="15" customHeight="1" thickBot="1" x14ac:dyDescent="0.25">
      <c r="A64" s="15" t="s">
        <v>28</v>
      </c>
      <c r="B64" s="10"/>
      <c r="C64" s="22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16"/>
      <c r="Y64" s="1"/>
    </row>
    <row r="65" spans="1:25" s="2" customFormat="1" ht="15" customHeight="1" thickBot="1" x14ac:dyDescent="0.25">
      <c r="A65" s="15" t="s">
        <v>15</v>
      </c>
      <c r="B65" s="10"/>
      <c r="C65" s="10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16"/>
      <c r="Y65" s="1"/>
    </row>
    <row r="66" spans="1:25" s="2" customFormat="1" ht="12" customHeight="1" thickBot="1" x14ac:dyDescent="0.25">
      <c r="A66" s="15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34"/>
      <c r="Y66" s="3"/>
    </row>
    <row r="67" spans="1:25" s="2" customFormat="1" ht="15" customHeight="1" thickBot="1" x14ac:dyDescent="0.25">
      <c r="A67" s="52" t="s">
        <v>38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 t="s">
        <v>5</v>
      </c>
      <c r="V67" s="12"/>
      <c r="W67" s="57">
        <f>COUNT(D69:W69)*0.2</f>
        <v>0</v>
      </c>
      <c r="X67" s="58"/>
      <c r="Y67" s="1"/>
    </row>
    <row r="68" spans="1:25" s="2" customFormat="1" ht="12" customHeight="1" thickBot="1" x14ac:dyDescent="0.25">
      <c r="A68" s="27"/>
      <c r="B68" s="10"/>
      <c r="C68" s="10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8"/>
      <c r="V68" s="28"/>
      <c r="W68" s="29"/>
      <c r="X68" s="16"/>
      <c r="Y68" s="1"/>
    </row>
    <row r="69" spans="1:25" s="2" customFormat="1" ht="15" customHeight="1" thickBot="1" x14ac:dyDescent="0.25">
      <c r="A69" s="15" t="s">
        <v>15</v>
      </c>
      <c r="B69" s="10"/>
      <c r="C69" s="10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16"/>
      <c r="Y69" s="1"/>
    </row>
    <row r="70" spans="1:25" s="2" customFormat="1" ht="12" customHeight="1" thickBot="1" x14ac:dyDescent="0.25">
      <c r="A70" s="24"/>
      <c r="B70" s="25"/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51"/>
      <c r="Y70" s="1"/>
    </row>
    <row r="71" spans="1:25" s="2" customFormat="1" ht="12" customHeight="1" x14ac:dyDescent="0.2">
      <c r="A71" s="46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"/>
    </row>
    <row r="72" spans="1:25" s="2" customFormat="1" ht="12" customHeight="1" x14ac:dyDescent="0.2">
      <c r="A72" s="48" t="s">
        <v>40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"/>
    </row>
    <row r="73" spans="1:25" s="2" customFormat="1" ht="12" customHeight="1" x14ac:dyDescent="0.2">
      <c r="A73" s="46" t="s">
        <v>39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"/>
    </row>
    <row r="74" spans="1:25" s="2" customFormat="1" ht="12" customHeight="1" x14ac:dyDescent="0.2">
      <c r="A74" s="46" t="s">
        <v>41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"/>
    </row>
    <row r="75" spans="1:25" s="2" customFormat="1" ht="12" customHeight="1" x14ac:dyDescent="0.2">
      <c r="A75" s="47" t="s">
        <v>50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"/>
    </row>
    <row r="76" spans="1:25" s="2" customFormat="1" ht="12" customHeight="1" x14ac:dyDescent="0.2">
      <c r="A76" s="47" t="s">
        <v>48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1"/>
    </row>
    <row r="77" spans="1:25" s="2" customFormat="1" ht="12" customHeight="1" x14ac:dyDescent="0.2">
      <c r="A77" s="47" t="s">
        <v>47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1"/>
    </row>
    <row r="78" spans="1:25" s="2" customFormat="1" ht="12" customHeight="1" x14ac:dyDescent="0.2">
      <c r="A78" s="47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1"/>
    </row>
    <row r="79" spans="1:25" s="2" customFormat="1" ht="18" customHeight="1" x14ac:dyDescent="0.2">
      <c r="Y79" s="1"/>
    </row>
    <row r="80" spans="1:25" s="2" customFormat="1" ht="18" customHeight="1" x14ac:dyDescent="0.2">
      <c r="Y80" s="1"/>
    </row>
    <row r="81" spans="25:25" s="2" customFormat="1" ht="18" customHeight="1" x14ac:dyDescent="0.2">
      <c r="Y81" s="1"/>
    </row>
    <row r="82" spans="25:25" s="2" customFormat="1" ht="18" customHeight="1" x14ac:dyDescent="0.2">
      <c r="Y82" s="1"/>
    </row>
    <row r="83" spans="25:25" s="2" customFormat="1" ht="18" customHeight="1" x14ac:dyDescent="0.2">
      <c r="Y83" s="1"/>
    </row>
    <row r="84" spans="25:25" s="2" customFormat="1" ht="18" customHeight="1" x14ac:dyDescent="0.2">
      <c r="Y84" s="1"/>
    </row>
    <row r="85" spans="25:25" s="2" customFormat="1" ht="18" customHeight="1" x14ac:dyDescent="0.2">
      <c r="Y85" s="1"/>
    </row>
    <row r="86" spans="25:25" s="2" customFormat="1" ht="18" customHeight="1" x14ac:dyDescent="0.2">
      <c r="Y86" s="1"/>
    </row>
    <row r="87" spans="25:25" s="2" customFormat="1" ht="18" customHeight="1" x14ac:dyDescent="0.2">
      <c r="Y87" s="1"/>
    </row>
    <row r="88" spans="25:25" s="2" customFormat="1" ht="18" customHeight="1" x14ac:dyDescent="0.2">
      <c r="Y88" s="1"/>
    </row>
    <row r="89" spans="25:25" s="2" customFormat="1" ht="18" customHeight="1" x14ac:dyDescent="0.2">
      <c r="Y89" s="1"/>
    </row>
    <row r="90" spans="25:25" s="2" customFormat="1" ht="18" customHeight="1" x14ac:dyDescent="0.2">
      <c r="Y90" s="1"/>
    </row>
    <row r="91" spans="25:25" s="2" customFormat="1" ht="18" customHeight="1" x14ac:dyDescent="0.2">
      <c r="Y91" s="1"/>
    </row>
    <row r="92" spans="25:25" s="2" customFormat="1" ht="18" customHeight="1" x14ac:dyDescent="0.2">
      <c r="Y92" s="1"/>
    </row>
    <row r="93" spans="25:25" s="2" customFormat="1" ht="18" customHeight="1" x14ac:dyDescent="0.2">
      <c r="Y93" s="1"/>
    </row>
    <row r="94" spans="25:25" s="2" customFormat="1" ht="18" customHeight="1" x14ac:dyDescent="0.2">
      <c r="Y94" s="1"/>
    </row>
    <row r="95" spans="25:25" s="2" customFormat="1" ht="18" customHeight="1" x14ac:dyDescent="0.2">
      <c r="Y95" s="1"/>
    </row>
    <row r="96" spans="25:25" s="2" customFormat="1" ht="18" customHeight="1" x14ac:dyDescent="0.2">
      <c r="Y96" s="1"/>
    </row>
    <row r="97" spans="25:25" s="2" customFormat="1" ht="18" customHeight="1" x14ac:dyDescent="0.2">
      <c r="Y97" s="1"/>
    </row>
    <row r="98" spans="25:25" s="2" customFormat="1" ht="18" customHeight="1" x14ac:dyDescent="0.2">
      <c r="Y98" s="1"/>
    </row>
    <row r="99" spans="25:25" s="2" customFormat="1" ht="18" customHeight="1" x14ac:dyDescent="0.2">
      <c r="Y99" s="1"/>
    </row>
    <row r="100" spans="25:25" s="2" customFormat="1" ht="18" customHeight="1" x14ac:dyDescent="0.2">
      <c r="Y100" s="1"/>
    </row>
    <row r="101" spans="25:25" s="2" customFormat="1" ht="18" customHeight="1" x14ac:dyDescent="0.2">
      <c r="Y101" s="1"/>
    </row>
    <row r="102" spans="25:25" s="2" customFormat="1" ht="18" customHeight="1" x14ac:dyDescent="0.2">
      <c r="Y102" s="1"/>
    </row>
    <row r="103" spans="25:25" s="2" customFormat="1" ht="18" customHeight="1" x14ac:dyDescent="0.2">
      <c r="Y103" s="1"/>
    </row>
    <row r="104" spans="25:25" s="2" customFormat="1" ht="18" customHeight="1" x14ac:dyDescent="0.2">
      <c r="Y104" s="1"/>
    </row>
    <row r="105" spans="25:25" s="2" customFormat="1" ht="18" customHeight="1" x14ac:dyDescent="0.2">
      <c r="Y105" s="1"/>
    </row>
    <row r="106" spans="25:25" s="2" customFormat="1" ht="18" customHeight="1" x14ac:dyDescent="0.2">
      <c r="Y106" s="1"/>
    </row>
    <row r="107" spans="25:25" s="2" customFormat="1" ht="18" customHeight="1" x14ac:dyDescent="0.2">
      <c r="Y107" s="1"/>
    </row>
    <row r="108" spans="25:25" s="2" customFormat="1" ht="18" customHeight="1" x14ac:dyDescent="0.2">
      <c r="Y108" s="1"/>
    </row>
    <row r="109" spans="25:25" s="2" customFormat="1" ht="18" customHeight="1" x14ac:dyDescent="0.2">
      <c r="Y109" s="1"/>
    </row>
    <row r="110" spans="25:25" s="2" customFormat="1" ht="18" customHeight="1" x14ac:dyDescent="0.2">
      <c r="Y110" s="1"/>
    </row>
    <row r="111" spans="25:25" s="2" customFormat="1" ht="18" customHeight="1" x14ac:dyDescent="0.2">
      <c r="Y111" s="1"/>
    </row>
    <row r="112" spans="25:25" s="2" customFormat="1" ht="18" customHeight="1" x14ac:dyDescent="0.2">
      <c r="Y112" s="1"/>
    </row>
    <row r="113" spans="25:25" s="2" customFormat="1" ht="18" customHeight="1" x14ac:dyDescent="0.2">
      <c r="Y113" s="1"/>
    </row>
    <row r="114" spans="25:25" s="2" customFormat="1" ht="18" customHeight="1" x14ac:dyDescent="0.2">
      <c r="Y114" s="1"/>
    </row>
    <row r="115" spans="25:25" s="2" customFormat="1" ht="18" customHeight="1" x14ac:dyDescent="0.2">
      <c r="Y115" s="1"/>
    </row>
    <row r="116" spans="25:25" s="2" customFormat="1" ht="18" customHeight="1" x14ac:dyDescent="0.2">
      <c r="Y116" s="1"/>
    </row>
    <row r="117" spans="25:25" s="2" customFormat="1" ht="18" customHeight="1" x14ac:dyDescent="0.2">
      <c r="Y117" s="1"/>
    </row>
    <row r="118" spans="25:25" s="2" customFormat="1" ht="18" customHeight="1" x14ac:dyDescent="0.2">
      <c r="Y118" s="1"/>
    </row>
    <row r="119" spans="25:25" s="2" customFormat="1" ht="18" customHeight="1" x14ac:dyDescent="0.2">
      <c r="Y119" s="1"/>
    </row>
    <row r="120" spans="25:25" s="2" customFormat="1" ht="18" customHeight="1" x14ac:dyDescent="0.2">
      <c r="Y120" s="1"/>
    </row>
    <row r="121" spans="25:25" s="2" customFormat="1" ht="18" customHeight="1" x14ac:dyDescent="0.2">
      <c r="Y121" s="1"/>
    </row>
    <row r="122" spans="25:25" s="2" customFormat="1" ht="18" customHeight="1" x14ac:dyDescent="0.2">
      <c r="Y122" s="1"/>
    </row>
    <row r="123" spans="25:25" s="2" customFormat="1" ht="18" customHeight="1" x14ac:dyDescent="0.2">
      <c r="Y123" s="1"/>
    </row>
    <row r="124" spans="25:25" s="2" customFormat="1" ht="18" customHeight="1" x14ac:dyDescent="0.2">
      <c r="Y124" s="1"/>
    </row>
    <row r="125" spans="25:25" s="2" customFormat="1" ht="18" customHeight="1" x14ac:dyDescent="0.2">
      <c r="Y125" s="1"/>
    </row>
    <row r="126" spans="25:25" s="2" customFormat="1" ht="18" customHeight="1" x14ac:dyDescent="0.2">
      <c r="Y126" s="1"/>
    </row>
    <row r="127" spans="25:25" s="2" customFormat="1" ht="18" customHeight="1" x14ac:dyDescent="0.2">
      <c r="Y127" s="1"/>
    </row>
    <row r="128" spans="25:25" s="2" customFormat="1" ht="18" customHeight="1" x14ac:dyDescent="0.2">
      <c r="Y128" s="1"/>
    </row>
    <row r="129" spans="25:25" s="2" customFormat="1" ht="18" customHeight="1" x14ac:dyDescent="0.2">
      <c r="Y129" s="1"/>
    </row>
    <row r="130" spans="25:25" s="2" customFormat="1" ht="18" customHeight="1" x14ac:dyDescent="0.2">
      <c r="Y130" s="1"/>
    </row>
    <row r="131" spans="25:25" s="2" customFormat="1" ht="18" customHeight="1" x14ac:dyDescent="0.2">
      <c r="Y131" s="1"/>
    </row>
    <row r="132" spans="25:25" s="2" customFormat="1" ht="18" customHeight="1" x14ac:dyDescent="0.2">
      <c r="Y132" s="1"/>
    </row>
    <row r="133" spans="25:25" s="2" customFormat="1" ht="18" customHeight="1" x14ac:dyDescent="0.2">
      <c r="Y133" s="1"/>
    </row>
    <row r="134" spans="25:25" s="2" customFormat="1" ht="18" customHeight="1" x14ac:dyDescent="0.2">
      <c r="Y134" s="1"/>
    </row>
    <row r="135" spans="25:25" s="2" customFormat="1" ht="18" customHeight="1" x14ac:dyDescent="0.2">
      <c r="Y135" s="1"/>
    </row>
    <row r="136" spans="25:25" s="2" customFormat="1" ht="18" customHeight="1" x14ac:dyDescent="0.2">
      <c r="Y136" s="1"/>
    </row>
    <row r="137" spans="25:25" s="2" customFormat="1" ht="18" customHeight="1" x14ac:dyDescent="0.2">
      <c r="Y137" s="1"/>
    </row>
    <row r="138" spans="25:25" s="2" customFormat="1" ht="18" customHeight="1" x14ac:dyDescent="0.2">
      <c r="Y138" s="1"/>
    </row>
    <row r="139" spans="25:25" s="2" customFormat="1" ht="18" customHeight="1" x14ac:dyDescent="0.2">
      <c r="Y139" s="1"/>
    </row>
    <row r="140" spans="25:25" s="2" customFormat="1" ht="18" customHeight="1" x14ac:dyDescent="0.2">
      <c r="Y140" s="1"/>
    </row>
    <row r="141" spans="25:25" s="2" customFormat="1" ht="18" customHeight="1" x14ac:dyDescent="0.2">
      <c r="Y141" s="1"/>
    </row>
    <row r="142" spans="25:25" s="2" customFormat="1" ht="18" customHeight="1" x14ac:dyDescent="0.2">
      <c r="Y142" s="1"/>
    </row>
    <row r="143" spans="25:25" s="2" customFormat="1" ht="18" customHeight="1" x14ac:dyDescent="0.2">
      <c r="Y143" s="1"/>
    </row>
    <row r="144" spans="25:25" s="2" customFormat="1" ht="18" customHeight="1" x14ac:dyDescent="0.2">
      <c r="Y144" s="1"/>
    </row>
    <row r="145" spans="25:25" s="2" customFormat="1" ht="18" customHeight="1" x14ac:dyDescent="0.2">
      <c r="Y145" s="1"/>
    </row>
    <row r="146" spans="25:25" s="2" customFormat="1" ht="18" customHeight="1" x14ac:dyDescent="0.2">
      <c r="Y146" s="1"/>
    </row>
    <row r="147" spans="25:25" s="2" customFormat="1" ht="18" customHeight="1" x14ac:dyDescent="0.2">
      <c r="Y147" s="1"/>
    </row>
    <row r="148" spans="25:25" s="2" customFormat="1" ht="18" customHeight="1" x14ac:dyDescent="0.2">
      <c r="Y148" s="1"/>
    </row>
    <row r="149" spans="25:25" s="2" customFormat="1" ht="18" customHeight="1" x14ac:dyDescent="0.2">
      <c r="Y149" s="1"/>
    </row>
    <row r="150" spans="25:25" s="2" customFormat="1" ht="18" customHeight="1" x14ac:dyDescent="0.2">
      <c r="Y150" s="1"/>
    </row>
    <row r="151" spans="25:25" s="2" customFormat="1" ht="18" customHeight="1" x14ac:dyDescent="0.2">
      <c r="Y151" s="1"/>
    </row>
    <row r="152" spans="25:25" s="2" customFormat="1" ht="18" customHeight="1" x14ac:dyDescent="0.2">
      <c r="Y152" s="1"/>
    </row>
    <row r="153" spans="25:25" s="2" customFormat="1" ht="18" customHeight="1" x14ac:dyDescent="0.2">
      <c r="Y153" s="1"/>
    </row>
    <row r="154" spans="25:25" s="2" customFormat="1" ht="18" customHeight="1" x14ac:dyDescent="0.2">
      <c r="Y154" s="1"/>
    </row>
    <row r="155" spans="25:25" s="2" customFormat="1" ht="18" customHeight="1" x14ac:dyDescent="0.2">
      <c r="Y155" s="1"/>
    </row>
    <row r="156" spans="25:25" s="2" customFormat="1" ht="18" customHeight="1" x14ac:dyDescent="0.2">
      <c r="Y156" s="1"/>
    </row>
    <row r="157" spans="25:25" s="2" customFormat="1" ht="18" customHeight="1" x14ac:dyDescent="0.2">
      <c r="Y157" s="1"/>
    </row>
    <row r="158" spans="25:25" s="2" customFormat="1" ht="18" customHeight="1" x14ac:dyDescent="0.2">
      <c r="Y158" s="1"/>
    </row>
    <row r="159" spans="25:25" s="2" customFormat="1" ht="18" customHeight="1" x14ac:dyDescent="0.2">
      <c r="Y159" s="1"/>
    </row>
    <row r="160" spans="25:25" s="2" customFormat="1" ht="18" customHeight="1" x14ac:dyDescent="0.2">
      <c r="Y160" s="1"/>
    </row>
    <row r="161" spans="25:25" s="2" customFormat="1" ht="18" customHeight="1" x14ac:dyDescent="0.2">
      <c r="Y161" s="1"/>
    </row>
    <row r="162" spans="25:25" s="2" customFormat="1" ht="18" customHeight="1" x14ac:dyDescent="0.2">
      <c r="Y162" s="1"/>
    </row>
    <row r="163" spans="25:25" s="2" customFormat="1" ht="18" customHeight="1" x14ac:dyDescent="0.2">
      <c r="Y163" s="1"/>
    </row>
    <row r="164" spans="25:25" s="2" customFormat="1" ht="18" customHeight="1" x14ac:dyDescent="0.2">
      <c r="Y164" s="1"/>
    </row>
    <row r="165" spans="25:25" s="2" customFormat="1" ht="18" customHeight="1" x14ac:dyDescent="0.2">
      <c r="Y165" s="1"/>
    </row>
    <row r="166" spans="25:25" s="2" customFormat="1" ht="18" customHeight="1" x14ac:dyDescent="0.2">
      <c r="Y166" s="1"/>
    </row>
    <row r="167" spans="25:25" s="2" customFormat="1" ht="18" customHeight="1" x14ac:dyDescent="0.2">
      <c r="Y167" s="1"/>
    </row>
    <row r="168" spans="25:25" s="2" customFormat="1" ht="18" customHeight="1" x14ac:dyDescent="0.2">
      <c r="Y168" s="1"/>
    </row>
    <row r="169" spans="25:25" s="2" customFormat="1" ht="18" customHeight="1" x14ac:dyDescent="0.2">
      <c r="Y169" s="1"/>
    </row>
    <row r="170" spans="25:25" s="2" customFormat="1" ht="18" customHeight="1" x14ac:dyDescent="0.2">
      <c r="Y170" s="1"/>
    </row>
    <row r="171" spans="25:25" s="2" customFormat="1" ht="18" customHeight="1" x14ac:dyDescent="0.2">
      <c r="Y171" s="1"/>
    </row>
    <row r="172" spans="25:25" s="2" customFormat="1" ht="18" customHeight="1" x14ac:dyDescent="0.2">
      <c r="Y172" s="1"/>
    </row>
    <row r="173" spans="25:25" s="2" customFormat="1" ht="18" customHeight="1" x14ac:dyDescent="0.2">
      <c r="Y173" s="1"/>
    </row>
    <row r="174" spans="25:25" s="2" customFormat="1" ht="18" customHeight="1" x14ac:dyDescent="0.2">
      <c r="Y174" s="1"/>
    </row>
    <row r="175" spans="25:25" s="2" customFormat="1" ht="18" customHeight="1" x14ac:dyDescent="0.2">
      <c r="Y175" s="1"/>
    </row>
    <row r="176" spans="25:25" s="2" customFormat="1" ht="18" customHeight="1" x14ac:dyDescent="0.2">
      <c r="Y176" s="1"/>
    </row>
    <row r="177" spans="25:25" s="2" customFormat="1" ht="18" customHeight="1" x14ac:dyDescent="0.2">
      <c r="Y177" s="1"/>
    </row>
    <row r="178" spans="25:25" s="2" customFormat="1" ht="18" customHeight="1" x14ac:dyDescent="0.2">
      <c r="Y178" s="1"/>
    </row>
    <row r="179" spans="25:25" s="2" customFormat="1" ht="18" customHeight="1" x14ac:dyDescent="0.2">
      <c r="Y179" s="1"/>
    </row>
    <row r="180" spans="25:25" s="2" customFormat="1" ht="18" customHeight="1" x14ac:dyDescent="0.2">
      <c r="Y180" s="1"/>
    </row>
    <row r="181" spans="25:25" s="2" customFormat="1" ht="18" customHeight="1" x14ac:dyDescent="0.2">
      <c r="Y181" s="1"/>
    </row>
    <row r="182" spans="25:25" s="2" customFormat="1" ht="18" customHeight="1" x14ac:dyDescent="0.2">
      <c r="Y182" s="1"/>
    </row>
    <row r="183" spans="25:25" s="2" customFormat="1" ht="18" customHeight="1" x14ac:dyDescent="0.2">
      <c r="Y183" s="1"/>
    </row>
    <row r="184" spans="25:25" s="2" customFormat="1" ht="18" customHeight="1" x14ac:dyDescent="0.2">
      <c r="Y184" s="1"/>
    </row>
    <row r="185" spans="25:25" s="2" customFormat="1" ht="18" customHeight="1" x14ac:dyDescent="0.2">
      <c r="Y185" s="1"/>
    </row>
    <row r="186" spans="25:25" s="2" customFormat="1" ht="18" customHeight="1" x14ac:dyDescent="0.2">
      <c r="Y186" s="1"/>
    </row>
    <row r="187" spans="25:25" s="2" customFormat="1" ht="18" customHeight="1" x14ac:dyDescent="0.2">
      <c r="Y187" s="1"/>
    </row>
    <row r="188" spans="25:25" s="2" customFormat="1" ht="18" customHeight="1" x14ac:dyDescent="0.2">
      <c r="Y188" s="1"/>
    </row>
    <row r="189" spans="25:25" s="2" customFormat="1" ht="18" customHeight="1" x14ac:dyDescent="0.2">
      <c r="Y189" s="1"/>
    </row>
    <row r="190" spans="25:25" s="2" customFormat="1" ht="18" customHeight="1" x14ac:dyDescent="0.2">
      <c r="Y190" s="1"/>
    </row>
    <row r="191" spans="25:25" s="2" customFormat="1" ht="18" customHeight="1" x14ac:dyDescent="0.2">
      <c r="Y191" s="1"/>
    </row>
    <row r="192" spans="25:25" s="2" customFormat="1" ht="18" customHeight="1" x14ac:dyDescent="0.2">
      <c r="Y192" s="1"/>
    </row>
    <row r="193" spans="25:25" s="2" customFormat="1" ht="18" customHeight="1" x14ac:dyDescent="0.2">
      <c r="Y193" s="1"/>
    </row>
    <row r="194" spans="25:25" s="2" customFormat="1" ht="18" customHeight="1" x14ac:dyDescent="0.2">
      <c r="Y194" s="1"/>
    </row>
    <row r="195" spans="25:25" s="2" customFormat="1" ht="18" customHeight="1" x14ac:dyDescent="0.2">
      <c r="Y195" s="1"/>
    </row>
    <row r="196" spans="25:25" s="2" customFormat="1" ht="18" customHeight="1" x14ac:dyDescent="0.2">
      <c r="Y196" s="1"/>
    </row>
    <row r="197" spans="25:25" s="2" customFormat="1" ht="18" customHeight="1" x14ac:dyDescent="0.2">
      <c r="Y197" s="1"/>
    </row>
    <row r="198" spans="25:25" s="2" customFormat="1" ht="18" customHeight="1" x14ac:dyDescent="0.2">
      <c r="Y198" s="1"/>
    </row>
    <row r="199" spans="25:25" s="2" customFormat="1" ht="18" customHeight="1" x14ac:dyDescent="0.2">
      <c r="Y199" s="1"/>
    </row>
    <row r="200" spans="25:25" s="2" customFormat="1" ht="18" customHeight="1" x14ac:dyDescent="0.2">
      <c r="Y200" s="1"/>
    </row>
    <row r="201" spans="25:25" s="2" customFormat="1" ht="18" customHeight="1" x14ac:dyDescent="0.2">
      <c r="Y201" s="1"/>
    </row>
    <row r="202" spans="25:25" s="2" customFormat="1" ht="18" customHeight="1" x14ac:dyDescent="0.2">
      <c r="Y202" s="1"/>
    </row>
    <row r="203" spans="25:25" s="2" customFormat="1" ht="18" customHeight="1" x14ac:dyDescent="0.2">
      <c r="Y203" s="1"/>
    </row>
    <row r="204" spans="25:25" s="2" customFormat="1" ht="18" customHeight="1" x14ac:dyDescent="0.2">
      <c r="Y204" s="1"/>
    </row>
    <row r="205" spans="25:25" s="2" customFormat="1" ht="18" customHeight="1" x14ac:dyDescent="0.2">
      <c r="Y205" s="1"/>
    </row>
    <row r="206" spans="25:25" s="2" customFormat="1" ht="18" customHeight="1" x14ac:dyDescent="0.2">
      <c r="Y206" s="1"/>
    </row>
    <row r="207" spans="25:25" s="2" customFormat="1" ht="18" customHeight="1" x14ac:dyDescent="0.2">
      <c r="Y207" s="1"/>
    </row>
    <row r="208" spans="25:25" s="2" customFormat="1" ht="18" customHeight="1" x14ac:dyDescent="0.2">
      <c r="Y208" s="1"/>
    </row>
    <row r="209" spans="25:25" s="2" customFormat="1" ht="18" customHeight="1" x14ac:dyDescent="0.2">
      <c r="Y209" s="1"/>
    </row>
    <row r="210" spans="25:25" s="2" customFormat="1" ht="18" customHeight="1" x14ac:dyDescent="0.2">
      <c r="Y210" s="1"/>
    </row>
    <row r="211" spans="25:25" s="2" customFormat="1" ht="18" customHeight="1" x14ac:dyDescent="0.2">
      <c r="Y211" s="1"/>
    </row>
    <row r="212" spans="25:25" s="2" customFormat="1" ht="18" customHeight="1" x14ac:dyDescent="0.2">
      <c r="Y212" s="1"/>
    </row>
    <row r="213" spans="25:25" s="2" customFormat="1" ht="18" customHeight="1" x14ac:dyDescent="0.2">
      <c r="Y213" s="1"/>
    </row>
    <row r="214" spans="25:25" s="2" customFormat="1" ht="18" customHeight="1" x14ac:dyDescent="0.2">
      <c r="Y214" s="1"/>
    </row>
    <row r="215" spans="25:25" s="2" customFormat="1" ht="18" customHeight="1" x14ac:dyDescent="0.2">
      <c r="Y215" s="1"/>
    </row>
    <row r="216" spans="25:25" s="2" customFormat="1" ht="18" customHeight="1" x14ac:dyDescent="0.2">
      <c r="Y216" s="1"/>
    </row>
    <row r="217" spans="25:25" s="2" customFormat="1" ht="18" customHeight="1" x14ac:dyDescent="0.2">
      <c r="Y217" s="1"/>
    </row>
    <row r="218" spans="25:25" s="2" customFormat="1" ht="18" customHeight="1" x14ac:dyDescent="0.2">
      <c r="Y218" s="1"/>
    </row>
    <row r="219" spans="25:25" s="2" customFormat="1" ht="18" customHeight="1" x14ac:dyDescent="0.2">
      <c r="Y219" s="1"/>
    </row>
    <row r="220" spans="25:25" s="2" customFormat="1" ht="18" customHeight="1" x14ac:dyDescent="0.2">
      <c r="Y220" s="1"/>
    </row>
    <row r="221" spans="25:25" s="2" customFormat="1" ht="18" customHeight="1" x14ac:dyDescent="0.2">
      <c r="Y221" s="1"/>
    </row>
    <row r="222" spans="25:25" s="2" customFormat="1" ht="18" customHeight="1" x14ac:dyDescent="0.2">
      <c r="Y222" s="1"/>
    </row>
    <row r="223" spans="25:25" s="2" customFormat="1" ht="18" customHeight="1" x14ac:dyDescent="0.2">
      <c r="Y223" s="1"/>
    </row>
    <row r="224" spans="25:25" s="2" customFormat="1" ht="18" customHeight="1" x14ac:dyDescent="0.2">
      <c r="Y224" s="1"/>
    </row>
    <row r="225" spans="25:25" s="2" customFormat="1" ht="18" customHeight="1" x14ac:dyDescent="0.2">
      <c r="Y225" s="1"/>
    </row>
    <row r="226" spans="25:25" s="2" customFormat="1" ht="18" customHeight="1" x14ac:dyDescent="0.2">
      <c r="Y226" s="1"/>
    </row>
    <row r="227" spans="25:25" s="2" customFormat="1" ht="18" customHeight="1" x14ac:dyDescent="0.2">
      <c r="Y227" s="1"/>
    </row>
    <row r="228" spans="25:25" s="2" customFormat="1" ht="18" customHeight="1" x14ac:dyDescent="0.2">
      <c r="Y228" s="1"/>
    </row>
    <row r="229" spans="25:25" s="2" customFormat="1" ht="18" customHeight="1" x14ac:dyDescent="0.2">
      <c r="Y229" s="1"/>
    </row>
    <row r="230" spans="25:25" s="2" customFormat="1" ht="18" customHeight="1" x14ac:dyDescent="0.2">
      <c r="Y230" s="1"/>
    </row>
    <row r="231" spans="25:25" s="2" customFormat="1" ht="18" customHeight="1" x14ac:dyDescent="0.2">
      <c r="Y231" s="1"/>
    </row>
    <row r="232" spans="25:25" s="2" customFormat="1" ht="18" customHeight="1" x14ac:dyDescent="0.2">
      <c r="Y232" s="1"/>
    </row>
    <row r="233" spans="25:25" s="2" customFormat="1" ht="18" customHeight="1" x14ac:dyDescent="0.2">
      <c r="Y233" s="1"/>
    </row>
    <row r="234" spans="25:25" s="2" customFormat="1" ht="18" customHeight="1" x14ac:dyDescent="0.2">
      <c r="Y234" s="1"/>
    </row>
    <row r="235" spans="25:25" s="2" customFormat="1" ht="18" customHeight="1" x14ac:dyDescent="0.2">
      <c r="Y235" s="1"/>
    </row>
    <row r="236" spans="25:25" s="2" customFormat="1" ht="18" customHeight="1" x14ac:dyDescent="0.2">
      <c r="Y236" s="1"/>
    </row>
    <row r="237" spans="25:25" s="2" customFormat="1" ht="18" customHeight="1" x14ac:dyDescent="0.2">
      <c r="Y237" s="1"/>
    </row>
    <row r="238" spans="25:25" s="2" customFormat="1" ht="18" customHeight="1" x14ac:dyDescent="0.2">
      <c r="Y238" s="1"/>
    </row>
    <row r="239" spans="25:25" s="2" customFormat="1" ht="18" customHeight="1" x14ac:dyDescent="0.2">
      <c r="Y239" s="1"/>
    </row>
    <row r="240" spans="25:25" s="2" customFormat="1" ht="18" customHeight="1" x14ac:dyDescent="0.2">
      <c r="Y240" s="1"/>
    </row>
    <row r="241" spans="25:25" s="2" customFormat="1" ht="18" customHeight="1" x14ac:dyDescent="0.2">
      <c r="Y241" s="1"/>
    </row>
    <row r="242" spans="25:25" s="2" customFormat="1" ht="18" customHeight="1" x14ac:dyDescent="0.2">
      <c r="Y242" s="1"/>
    </row>
    <row r="243" spans="25:25" s="2" customFormat="1" ht="18" customHeight="1" x14ac:dyDescent="0.2">
      <c r="Y243" s="1"/>
    </row>
    <row r="244" spans="25:25" s="2" customFormat="1" ht="18" customHeight="1" x14ac:dyDescent="0.2">
      <c r="Y244" s="1"/>
    </row>
    <row r="245" spans="25:25" s="2" customFormat="1" ht="18" customHeight="1" x14ac:dyDescent="0.2">
      <c r="Y245" s="1"/>
    </row>
    <row r="246" spans="25:25" s="2" customFormat="1" ht="18" customHeight="1" x14ac:dyDescent="0.2">
      <c r="Y246" s="1"/>
    </row>
    <row r="247" spans="25:25" s="2" customFormat="1" ht="18" customHeight="1" x14ac:dyDescent="0.2">
      <c r="Y247" s="1"/>
    </row>
    <row r="248" spans="25:25" s="2" customFormat="1" ht="18" customHeight="1" x14ac:dyDescent="0.2">
      <c r="Y248" s="1"/>
    </row>
    <row r="249" spans="25:25" s="2" customFormat="1" ht="18" customHeight="1" x14ac:dyDescent="0.2">
      <c r="Y249" s="1"/>
    </row>
    <row r="250" spans="25:25" s="2" customFormat="1" ht="18" customHeight="1" x14ac:dyDescent="0.2">
      <c r="Y250" s="1"/>
    </row>
    <row r="251" spans="25:25" s="2" customFormat="1" ht="18" customHeight="1" x14ac:dyDescent="0.2">
      <c r="Y251" s="1"/>
    </row>
    <row r="252" spans="25:25" s="2" customFormat="1" ht="18" customHeight="1" x14ac:dyDescent="0.2">
      <c r="Y252" s="1"/>
    </row>
    <row r="253" spans="25:25" s="2" customFormat="1" ht="18" customHeight="1" x14ac:dyDescent="0.2">
      <c r="Y253" s="1"/>
    </row>
    <row r="254" spans="25:25" s="2" customFormat="1" ht="18" customHeight="1" x14ac:dyDescent="0.2">
      <c r="Y254" s="1"/>
    </row>
    <row r="255" spans="25:25" s="2" customFormat="1" ht="18" customHeight="1" x14ac:dyDescent="0.2">
      <c r="Y255" s="1"/>
    </row>
    <row r="256" spans="25:25" s="2" customFormat="1" ht="18" customHeight="1" x14ac:dyDescent="0.2">
      <c r="Y256" s="1"/>
    </row>
    <row r="257" spans="25:25" s="2" customFormat="1" ht="18" customHeight="1" x14ac:dyDescent="0.2">
      <c r="Y257" s="1"/>
    </row>
    <row r="258" spans="25:25" s="2" customFormat="1" ht="18" customHeight="1" x14ac:dyDescent="0.2">
      <c r="Y258" s="1"/>
    </row>
    <row r="259" spans="25:25" s="2" customFormat="1" ht="18" customHeight="1" x14ac:dyDescent="0.2">
      <c r="Y259" s="1"/>
    </row>
    <row r="260" spans="25:25" s="2" customFormat="1" ht="18" customHeight="1" x14ac:dyDescent="0.2">
      <c r="Y260" s="1"/>
    </row>
    <row r="261" spans="25:25" s="2" customFormat="1" ht="18" customHeight="1" x14ac:dyDescent="0.2">
      <c r="Y261" s="1"/>
    </row>
    <row r="262" spans="25:25" s="2" customFormat="1" ht="18" customHeight="1" x14ac:dyDescent="0.2">
      <c r="Y262" s="1"/>
    </row>
    <row r="263" spans="25:25" s="2" customFormat="1" ht="18" customHeight="1" x14ac:dyDescent="0.2">
      <c r="Y263" s="1"/>
    </row>
    <row r="264" spans="25:25" s="2" customFormat="1" ht="18" customHeight="1" x14ac:dyDescent="0.2">
      <c r="Y264" s="1"/>
    </row>
    <row r="265" spans="25:25" s="2" customFormat="1" ht="18" customHeight="1" x14ac:dyDescent="0.2">
      <c r="Y265" s="1"/>
    </row>
    <row r="266" spans="25:25" s="2" customFormat="1" ht="18" customHeight="1" x14ac:dyDescent="0.2">
      <c r="Y266" s="1"/>
    </row>
    <row r="267" spans="25:25" s="2" customFormat="1" ht="18" customHeight="1" x14ac:dyDescent="0.2">
      <c r="Y267" s="1"/>
    </row>
    <row r="268" spans="25:25" s="2" customFormat="1" ht="18" customHeight="1" x14ac:dyDescent="0.2">
      <c r="Y268" s="1"/>
    </row>
    <row r="269" spans="25:25" s="2" customFormat="1" ht="18" customHeight="1" x14ac:dyDescent="0.2">
      <c r="Y269" s="1"/>
    </row>
    <row r="270" spans="25:25" s="2" customFormat="1" ht="18" customHeight="1" x14ac:dyDescent="0.2">
      <c r="Y270" s="1"/>
    </row>
    <row r="271" spans="25:25" s="2" customFormat="1" ht="18" customHeight="1" x14ac:dyDescent="0.2">
      <c r="Y271" s="1"/>
    </row>
    <row r="272" spans="25:25" s="2" customFormat="1" ht="18" customHeight="1" x14ac:dyDescent="0.2">
      <c r="Y272" s="1"/>
    </row>
    <row r="273" spans="25:25" s="2" customFormat="1" ht="18" customHeight="1" x14ac:dyDescent="0.2">
      <c r="Y273" s="1"/>
    </row>
    <row r="274" spans="25:25" s="2" customFormat="1" ht="18" customHeight="1" x14ac:dyDescent="0.2">
      <c r="Y274" s="1"/>
    </row>
    <row r="275" spans="25:25" s="2" customFormat="1" ht="18" customHeight="1" x14ac:dyDescent="0.2">
      <c r="Y275" s="1"/>
    </row>
    <row r="276" spans="25:25" s="2" customFormat="1" ht="18" customHeight="1" x14ac:dyDescent="0.2">
      <c r="Y276" s="1"/>
    </row>
    <row r="277" spans="25:25" s="2" customFormat="1" ht="18" customHeight="1" x14ac:dyDescent="0.2">
      <c r="Y277" s="1"/>
    </row>
    <row r="278" spans="25:25" s="2" customFormat="1" ht="18" customHeight="1" x14ac:dyDescent="0.2">
      <c r="Y278" s="1"/>
    </row>
    <row r="279" spans="25:25" s="2" customFormat="1" ht="18" customHeight="1" x14ac:dyDescent="0.2">
      <c r="Y279" s="1"/>
    </row>
    <row r="280" spans="25:25" s="2" customFormat="1" ht="18" customHeight="1" x14ac:dyDescent="0.2">
      <c r="Y280" s="1"/>
    </row>
    <row r="281" spans="25:25" s="2" customFormat="1" ht="18" customHeight="1" x14ac:dyDescent="0.2">
      <c r="Y281" s="1"/>
    </row>
    <row r="282" spans="25:25" s="2" customFormat="1" ht="18" customHeight="1" x14ac:dyDescent="0.2">
      <c r="Y282" s="1"/>
    </row>
    <row r="283" spans="25:25" s="2" customFormat="1" ht="18" customHeight="1" x14ac:dyDescent="0.2">
      <c r="Y283" s="1"/>
    </row>
    <row r="284" spans="25:25" s="2" customFormat="1" ht="18" customHeight="1" x14ac:dyDescent="0.2">
      <c r="Y284" s="1"/>
    </row>
    <row r="285" spans="25:25" s="2" customFormat="1" ht="18" customHeight="1" x14ac:dyDescent="0.2">
      <c r="Y285" s="1"/>
    </row>
    <row r="286" spans="25:25" s="2" customFormat="1" ht="18" customHeight="1" x14ac:dyDescent="0.2">
      <c r="Y286" s="1"/>
    </row>
    <row r="287" spans="25:25" s="2" customFormat="1" ht="18" customHeight="1" x14ac:dyDescent="0.2">
      <c r="Y287" s="1"/>
    </row>
    <row r="288" spans="25:25" s="2" customFormat="1" ht="18" customHeight="1" x14ac:dyDescent="0.2">
      <c r="Y288" s="1"/>
    </row>
    <row r="289" spans="25:25" s="2" customFormat="1" ht="18" customHeight="1" x14ac:dyDescent="0.2">
      <c r="Y289" s="1"/>
    </row>
    <row r="290" spans="25:25" s="2" customFormat="1" ht="18" customHeight="1" x14ac:dyDescent="0.2">
      <c r="Y290" s="1"/>
    </row>
    <row r="291" spans="25:25" s="2" customFormat="1" ht="18" customHeight="1" x14ac:dyDescent="0.2">
      <c r="Y291" s="1"/>
    </row>
    <row r="292" spans="25:25" s="2" customFormat="1" ht="18" customHeight="1" x14ac:dyDescent="0.2">
      <c r="Y292" s="1"/>
    </row>
    <row r="293" spans="25:25" s="2" customFormat="1" ht="18" customHeight="1" x14ac:dyDescent="0.2">
      <c r="Y293" s="1"/>
    </row>
    <row r="294" spans="25:25" s="2" customFormat="1" ht="18" customHeight="1" x14ac:dyDescent="0.2">
      <c r="Y294" s="1"/>
    </row>
    <row r="295" spans="25:25" s="2" customFormat="1" ht="18" customHeight="1" x14ac:dyDescent="0.2">
      <c r="Y295" s="1"/>
    </row>
    <row r="296" spans="25:25" s="2" customFormat="1" ht="18" customHeight="1" x14ac:dyDescent="0.2">
      <c r="Y296" s="1"/>
    </row>
    <row r="297" spans="25:25" s="2" customFormat="1" ht="18" customHeight="1" x14ac:dyDescent="0.2">
      <c r="Y297" s="1"/>
    </row>
    <row r="298" spans="25:25" s="2" customFormat="1" ht="18" customHeight="1" x14ac:dyDescent="0.2">
      <c r="Y298" s="1"/>
    </row>
    <row r="299" spans="25:25" s="2" customFormat="1" ht="18" customHeight="1" x14ac:dyDescent="0.2">
      <c r="Y299" s="1"/>
    </row>
    <row r="300" spans="25:25" s="2" customFormat="1" ht="18" customHeight="1" x14ac:dyDescent="0.2">
      <c r="Y300" s="1"/>
    </row>
    <row r="301" spans="25:25" s="2" customFormat="1" ht="18" customHeight="1" x14ac:dyDescent="0.2">
      <c r="Y301" s="1"/>
    </row>
    <row r="302" spans="25:25" s="2" customFormat="1" ht="18" customHeight="1" x14ac:dyDescent="0.2">
      <c r="Y302" s="1"/>
    </row>
    <row r="303" spans="25:25" s="2" customFormat="1" ht="18" customHeight="1" x14ac:dyDescent="0.2">
      <c r="Y303" s="1"/>
    </row>
    <row r="304" spans="25:25" s="2" customFormat="1" ht="18" customHeight="1" x14ac:dyDescent="0.2">
      <c r="Y304" s="1"/>
    </row>
    <row r="305" spans="25:25" s="2" customFormat="1" ht="18" customHeight="1" x14ac:dyDescent="0.2">
      <c r="Y305" s="1"/>
    </row>
    <row r="306" spans="25:25" s="2" customFormat="1" ht="18" customHeight="1" x14ac:dyDescent="0.2">
      <c r="Y306" s="1"/>
    </row>
    <row r="307" spans="25:25" s="2" customFormat="1" ht="18" customHeight="1" x14ac:dyDescent="0.2">
      <c r="Y307" s="1"/>
    </row>
    <row r="308" spans="25:25" s="2" customFormat="1" ht="18" customHeight="1" x14ac:dyDescent="0.2">
      <c r="Y308" s="1"/>
    </row>
    <row r="309" spans="25:25" s="2" customFormat="1" ht="18" customHeight="1" x14ac:dyDescent="0.2">
      <c r="Y309" s="1"/>
    </row>
    <row r="310" spans="25:25" s="2" customFormat="1" ht="18" customHeight="1" x14ac:dyDescent="0.2">
      <c r="Y310" s="1"/>
    </row>
    <row r="311" spans="25:25" s="2" customFormat="1" ht="18" customHeight="1" x14ac:dyDescent="0.2">
      <c r="Y311" s="1"/>
    </row>
    <row r="312" spans="25:25" s="2" customFormat="1" ht="18" customHeight="1" x14ac:dyDescent="0.2">
      <c r="Y312" s="1"/>
    </row>
    <row r="313" spans="25:25" s="2" customFormat="1" ht="18" customHeight="1" x14ac:dyDescent="0.2">
      <c r="Y313" s="1"/>
    </row>
    <row r="314" spans="25:25" s="2" customFormat="1" ht="18" customHeight="1" x14ac:dyDescent="0.2">
      <c r="Y314" s="1"/>
    </row>
    <row r="315" spans="25:25" s="2" customFormat="1" ht="18" customHeight="1" x14ac:dyDescent="0.2">
      <c r="Y315" s="1"/>
    </row>
    <row r="316" spans="25:25" s="2" customFormat="1" ht="18" customHeight="1" x14ac:dyDescent="0.2">
      <c r="Y316" s="1"/>
    </row>
    <row r="317" spans="25:25" s="2" customFormat="1" ht="18" customHeight="1" x14ac:dyDescent="0.2">
      <c r="Y317" s="1"/>
    </row>
    <row r="318" spans="25:25" s="2" customFormat="1" ht="18" customHeight="1" x14ac:dyDescent="0.2">
      <c r="Y318" s="1"/>
    </row>
    <row r="319" spans="25:25" s="2" customFormat="1" ht="18" customHeight="1" x14ac:dyDescent="0.2">
      <c r="Y319" s="1"/>
    </row>
    <row r="320" spans="25:25" s="2" customFormat="1" ht="18" customHeight="1" x14ac:dyDescent="0.2">
      <c r="Y320" s="1"/>
    </row>
    <row r="321" spans="25:25" s="2" customFormat="1" ht="18" customHeight="1" x14ac:dyDescent="0.2">
      <c r="Y321" s="1"/>
    </row>
    <row r="322" spans="25:25" s="2" customFormat="1" ht="18" customHeight="1" x14ac:dyDescent="0.2">
      <c r="Y322" s="1"/>
    </row>
    <row r="323" spans="25:25" s="2" customFormat="1" ht="18" customHeight="1" x14ac:dyDescent="0.2">
      <c r="Y323" s="1"/>
    </row>
    <row r="324" spans="25:25" s="2" customFormat="1" ht="18" customHeight="1" x14ac:dyDescent="0.2">
      <c r="Y324" s="1"/>
    </row>
    <row r="325" spans="25:25" s="2" customFormat="1" ht="18" customHeight="1" x14ac:dyDescent="0.2">
      <c r="Y325" s="1"/>
    </row>
    <row r="326" spans="25:25" s="2" customFormat="1" ht="18" customHeight="1" x14ac:dyDescent="0.2">
      <c r="Y326" s="1"/>
    </row>
    <row r="327" spans="25:25" s="2" customFormat="1" ht="18" customHeight="1" x14ac:dyDescent="0.2">
      <c r="Y327" s="1"/>
    </row>
    <row r="328" spans="25:25" s="2" customFormat="1" ht="18" customHeight="1" x14ac:dyDescent="0.2">
      <c r="Y328" s="1"/>
    </row>
    <row r="329" spans="25:25" s="2" customFormat="1" ht="18" customHeight="1" x14ac:dyDescent="0.2">
      <c r="Y329" s="1"/>
    </row>
    <row r="330" spans="25:25" s="2" customFormat="1" ht="18" customHeight="1" x14ac:dyDescent="0.2">
      <c r="Y330" s="1"/>
    </row>
    <row r="331" spans="25:25" s="2" customFormat="1" ht="18" customHeight="1" x14ac:dyDescent="0.2">
      <c r="Y331" s="1"/>
    </row>
    <row r="332" spans="25:25" s="2" customFormat="1" ht="18" customHeight="1" x14ac:dyDescent="0.2">
      <c r="Y332" s="1"/>
    </row>
    <row r="333" spans="25:25" s="2" customFormat="1" ht="18" customHeight="1" x14ac:dyDescent="0.2">
      <c r="Y333" s="1"/>
    </row>
    <row r="334" spans="25:25" s="2" customFormat="1" ht="18" customHeight="1" x14ac:dyDescent="0.2">
      <c r="Y334" s="1"/>
    </row>
    <row r="335" spans="25:25" s="2" customFormat="1" ht="18" customHeight="1" x14ac:dyDescent="0.2">
      <c r="Y335" s="1"/>
    </row>
    <row r="336" spans="25:25" s="2" customFormat="1" ht="18" customHeight="1" x14ac:dyDescent="0.2">
      <c r="Y336" s="1"/>
    </row>
    <row r="337" spans="25:25" s="2" customFormat="1" ht="18" customHeight="1" x14ac:dyDescent="0.2">
      <c r="Y337" s="1"/>
    </row>
    <row r="338" spans="25:25" s="2" customFormat="1" ht="18" customHeight="1" x14ac:dyDescent="0.2">
      <c r="Y338" s="1"/>
    </row>
    <row r="339" spans="25:25" s="2" customFormat="1" ht="18" customHeight="1" x14ac:dyDescent="0.2">
      <c r="Y339" s="1"/>
    </row>
    <row r="340" spans="25:25" s="2" customFormat="1" ht="18" customHeight="1" x14ac:dyDescent="0.2">
      <c r="Y340" s="1"/>
    </row>
    <row r="341" spans="25:25" s="2" customFormat="1" ht="18" customHeight="1" x14ac:dyDescent="0.2">
      <c r="Y341" s="1"/>
    </row>
    <row r="342" spans="25:25" s="2" customFormat="1" ht="18" customHeight="1" x14ac:dyDescent="0.2">
      <c r="Y342" s="1"/>
    </row>
    <row r="343" spans="25:25" s="2" customFormat="1" ht="18" customHeight="1" x14ac:dyDescent="0.2">
      <c r="Y343" s="1"/>
    </row>
    <row r="344" spans="25:25" s="2" customFormat="1" ht="18" customHeight="1" x14ac:dyDescent="0.2">
      <c r="Y344" s="1"/>
    </row>
    <row r="345" spans="25:25" s="2" customFormat="1" ht="18" customHeight="1" x14ac:dyDescent="0.2">
      <c r="Y345" s="1"/>
    </row>
    <row r="346" spans="25:25" s="2" customFormat="1" ht="18" customHeight="1" x14ac:dyDescent="0.2">
      <c r="Y346" s="1"/>
    </row>
    <row r="347" spans="25:25" s="2" customFormat="1" ht="18" customHeight="1" x14ac:dyDescent="0.2">
      <c r="Y347" s="1"/>
    </row>
    <row r="348" spans="25:25" s="2" customFormat="1" ht="18" customHeight="1" x14ac:dyDescent="0.2">
      <c r="Y348" s="1"/>
    </row>
    <row r="349" spans="25:25" s="2" customFormat="1" ht="18" customHeight="1" x14ac:dyDescent="0.2">
      <c r="Y349" s="1"/>
    </row>
    <row r="350" spans="25:25" s="2" customFormat="1" ht="18" customHeight="1" x14ac:dyDescent="0.2">
      <c r="Y350" s="1"/>
    </row>
    <row r="351" spans="25:25" s="2" customFormat="1" ht="18" customHeight="1" x14ac:dyDescent="0.2">
      <c r="Y351" s="1"/>
    </row>
    <row r="352" spans="25:25" s="2" customFormat="1" ht="18" customHeight="1" x14ac:dyDescent="0.2">
      <c r="Y352" s="1"/>
    </row>
    <row r="353" spans="25:25" s="2" customFormat="1" ht="18" customHeight="1" x14ac:dyDescent="0.2">
      <c r="Y353" s="1"/>
    </row>
    <row r="354" spans="25:25" s="2" customFormat="1" ht="18" customHeight="1" x14ac:dyDescent="0.2">
      <c r="Y354" s="1"/>
    </row>
    <row r="355" spans="25:25" s="2" customFormat="1" ht="18" customHeight="1" x14ac:dyDescent="0.2">
      <c r="Y355" s="1"/>
    </row>
    <row r="356" spans="25:25" s="2" customFormat="1" ht="18" customHeight="1" x14ac:dyDescent="0.2">
      <c r="Y356" s="1"/>
    </row>
    <row r="357" spans="25:25" s="2" customFormat="1" ht="18" customHeight="1" x14ac:dyDescent="0.2">
      <c r="Y357" s="1"/>
    </row>
    <row r="358" spans="25:25" s="2" customFormat="1" ht="18" customHeight="1" x14ac:dyDescent="0.2">
      <c r="Y358" s="1"/>
    </row>
    <row r="359" spans="25:25" s="2" customFormat="1" ht="18" customHeight="1" x14ac:dyDescent="0.2">
      <c r="Y359" s="1"/>
    </row>
    <row r="360" spans="25:25" s="2" customFormat="1" ht="18" customHeight="1" x14ac:dyDescent="0.2">
      <c r="Y360" s="1"/>
    </row>
    <row r="361" spans="25:25" s="2" customFormat="1" ht="18" customHeight="1" x14ac:dyDescent="0.2">
      <c r="Y361" s="1"/>
    </row>
    <row r="362" spans="25:25" s="2" customFormat="1" ht="18" customHeight="1" x14ac:dyDescent="0.2">
      <c r="Y362" s="1"/>
    </row>
    <row r="363" spans="25:25" s="2" customFormat="1" ht="18" customHeight="1" x14ac:dyDescent="0.2">
      <c r="Y363" s="1"/>
    </row>
    <row r="364" spans="25:25" s="2" customFormat="1" ht="18" customHeight="1" x14ac:dyDescent="0.2">
      <c r="Y364" s="1"/>
    </row>
    <row r="365" spans="25:25" s="2" customFormat="1" ht="18" customHeight="1" x14ac:dyDescent="0.2">
      <c r="Y365" s="1"/>
    </row>
    <row r="366" spans="25:25" s="2" customFormat="1" ht="18" customHeight="1" x14ac:dyDescent="0.2">
      <c r="Y366" s="1"/>
    </row>
    <row r="367" spans="25:25" s="2" customFormat="1" ht="18" customHeight="1" x14ac:dyDescent="0.2">
      <c r="Y367" s="1"/>
    </row>
    <row r="368" spans="25:25" s="2" customFormat="1" ht="18" customHeight="1" x14ac:dyDescent="0.2">
      <c r="Y368" s="1"/>
    </row>
    <row r="369" spans="1:25" s="2" customFormat="1" ht="18" customHeight="1" x14ac:dyDescent="0.2">
      <c r="Y369" s="1"/>
    </row>
    <row r="370" spans="1:25" ht="18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5" ht="18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5" ht="18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5" ht="18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5" ht="18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5" ht="18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5" ht="18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5" ht="18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5" ht="18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5" ht="18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5" ht="18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5" ht="18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5" ht="18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5" ht="18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5" ht="18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8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8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8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8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8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8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8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8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8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8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8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8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8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8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8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</sheetData>
  <sheetProtection algorithmName="SHA-512" hashValue="aD1n7td9otJI47ZTdWev6sRAjsBprtphulDAT2QVvVz+NkqHuI391GqTb2ZNdqyfjEgBfbNnaVaz3uc4gBNoWg==" saltValue="53YHd/F/AiugmPhrkTA5/g==" spinCount="100000" sheet="1" objects="1" scenarios="1" selectLockedCells="1"/>
  <dataConsolidate link="1"/>
  <mergeCells count="37">
    <mergeCell ref="W67:X67"/>
    <mergeCell ref="G3:X3"/>
    <mergeCell ref="P6:Q6"/>
    <mergeCell ref="P7:Q7"/>
    <mergeCell ref="M55:N55"/>
    <mergeCell ref="W56:X56"/>
    <mergeCell ref="W62:X62"/>
    <mergeCell ref="R55:U55"/>
    <mergeCell ref="O11:P11"/>
    <mergeCell ref="O55:P55"/>
    <mergeCell ref="V55:W55"/>
    <mergeCell ref="W21:X21"/>
    <mergeCell ref="W29:X29"/>
    <mergeCell ref="A6:C7"/>
    <mergeCell ref="J9:N9"/>
    <mergeCell ref="A3:F3"/>
    <mergeCell ref="D7:E7"/>
    <mergeCell ref="D6:E6"/>
    <mergeCell ref="F6:G6"/>
    <mergeCell ref="F7:G7"/>
    <mergeCell ref="N6:O6"/>
    <mergeCell ref="N7:O7"/>
    <mergeCell ref="J6:M7"/>
    <mergeCell ref="F1:X1"/>
    <mergeCell ref="S2:T2"/>
    <mergeCell ref="U2:X2"/>
    <mergeCell ref="D2:R2"/>
    <mergeCell ref="E9:F9"/>
    <mergeCell ref="O9:P9"/>
    <mergeCell ref="W39:X39"/>
    <mergeCell ref="W49:X49"/>
    <mergeCell ref="V11:W11"/>
    <mergeCell ref="W13:X13"/>
    <mergeCell ref="A9:D9"/>
    <mergeCell ref="G12:K12"/>
    <mergeCell ref="M11:N11"/>
    <mergeCell ref="R11:U11"/>
  </mergeCells>
  <phoneticPr fontId="0" type="noConversion"/>
  <dataValidations count="13">
    <dataValidation type="list" allowBlank="1" showInputMessage="1" showErrorMessage="1" sqref="D59:W59">
      <formula1>$Y$58:$Y$60</formula1>
    </dataValidation>
    <dataValidation type="list" allowBlank="1" showInputMessage="1" showErrorMessage="1" sqref="D42:W42">
      <formula1>$Y$41:$Y$43</formula1>
    </dataValidation>
    <dataValidation type="list" allowBlank="1" showInputMessage="1" showErrorMessage="1" sqref="D26:W26">
      <formula1>$Y$26:$Y$29</formula1>
    </dataValidation>
    <dataValidation type="list" allowBlank="1" showInputMessage="1" showErrorMessage="1" sqref="D16:W16">
      <formula1>$Y$15:$Y$17</formula1>
    </dataValidation>
    <dataValidation type="list" allowBlank="1" showInputMessage="1" showErrorMessage="1" sqref="D34:W34">
      <formula1>$Y$33:$Y$35</formula1>
    </dataValidation>
    <dataValidation type="list" allowBlank="1" showInputMessage="1" showErrorMessage="1" sqref="D36:W36">
      <formula1>$Y$36:$Y$38</formula1>
    </dataValidation>
    <dataValidation type="list" allowBlank="1" showInputMessage="1" showErrorMessage="1" sqref="U2">
      <formula1>$Y$2:$Y$3</formula1>
    </dataValidation>
    <dataValidation type="list" allowBlank="1" showInputMessage="1" showErrorMessage="1" sqref="D24:W24">
      <formula1>$Y$23:$Y$25</formula1>
    </dataValidation>
    <dataValidation type="list" allowBlank="1" showInputMessage="1" showErrorMessage="1" sqref="D32:W32">
      <formula1>$Y$30:$Y$32</formula1>
    </dataValidation>
    <dataValidation type="list" allowBlank="1" showInputMessage="1" showErrorMessage="1" sqref="D46:W46">
      <formula1>$Y$45:$Y$47</formula1>
    </dataValidation>
    <dataValidation type="list" allowBlank="1" showInputMessage="1" showErrorMessage="1" sqref="D52:W52">
      <formula1>$Y$51:$Y$53</formula1>
    </dataValidation>
    <dataValidation type="list" allowBlank="1" showInputMessage="1" showErrorMessage="1" sqref="Y4:Y12">
      <formula1>$Y$5:$Y$11</formula1>
    </dataValidation>
    <dataValidation type="list" showInputMessage="1" showErrorMessage="1" sqref="D18:W18">
      <formula1>$Y$4:$Y$12</formula1>
    </dataValidation>
  </dataValidations>
  <hyperlinks>
    <hyperlink ref="G12" r:id="rId1" display="Qualis"/>
    <hyperlink ref="G12:K12" r:id="rId2" display="Classificação PPGV"/>
  </hyperlinks>
  <pageMargins left="0.39370078740157483" right="0.39370078740157483" top="0.39370078740157483" bottom="0.39370078740157483" header="0.19685039370078741" footer="0.19685039370078741"/>
  <pageSetup paperSize="9" scale="80" fitToHeight="3" orientation="portrait" horizontalDpi="1200" verticalDpi="1200" r:id="rId3"/>
  <headerFooter alignWithMargins="0">
    <oddHeader>&amp;CPlanilha de Cálculo de Pontuação - PPGV - UFPel</oddHeader>
  </headerFooter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UFRGS-PPGBCM-Aval. de Currículo</vt:lpstr>
      <vt:lpstr>'UFRGS-PPGBCM-Aval. de Currículo'!Area_de_impressao</vt:lpstr>
      <vt:lpstr>Patente</vt:lpstr>
      <vt:lpstr>Qualis</vt:lpstr>
    </vt:vector>
  </TitlesOfParts>
  <Company>UFRGS - PPGCV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Cálculo de Pontuação</dc:title>
  <dc:creator>PPGV</dc:creator>
  <cp:lastModifiedBy>PPGV</cp:lastModifiedBy>
  <cp:lastPrinted>2020-01-10T11:48:01Z</cp:lastPrinted>
  <dcterms:created xsi:type="dcterms:W3CDTF">2002-12-23T15:03:27Z</dcterms:created>
  <dcterms:modified xsi:type="dcterms:W3CDTF">2020-01-17T14:49:46Z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rietário">
    <vt:lpwstr>Sérgio Ceroni da Silva</vt:lpwstr>
  </property>
</Properties>
</file>