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mila\Desktop\"/>
    </mc:Choice>
  </mc:AlternateContent>
  <xr:revisionPtr revIDLastSave="0" documentId="8_{06B29C75-9BA2-42A4-8BBF-56AFA4B22104}" xr6:coauthVersionLast="47" xr6:coauthVersionMax="47" xr10:uidLastSave="{00000000-0000-0000-0000-000000000000}"/>
  <bookViews>
    <workbookView xWindow="-120" yWindow="-120" windowWidth="20730" windowHeight="11040" xr2:uid="{6C1E3A26-3076-4808-8EC6-6F8455365049}"/>
  </bookViews>
  <sheets>
    <sheet name="PLANILHA DE AVALIAÇÃO DE TÍTUL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2" l="1"/>
  <c r="F32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39" i="2"/>
  <c r="F39" i="2" s="1"/>
  <c r="E56" i="2"/>
  <c r="F56" i="2" s="1"/>
  <c r="E55" i="2"/>
  <c r="F55" i="2" s="1"/>
  <c r="E50" i="2"/>
  <c r="F50" i="2" s="1"/>
  <c r="E49" i="2"/>
  <c r="F49" i="2" s="1"/>
  <c r="E48" i="2"/>
  <c r="F48" i="2" s="1"/>
  <c r="E46" i="2"/>
  <c r="F46" i="2" s="1"/>
  <c r="E45" i="2"/>
  <c r="F45" i="2" s="1"/>
  <c r="E42" i="2"/>
  <c r="F42" i="2" s="1"/>
  <c r="E41" i="2"/>
  <c r="F41" i="2" s="1"/>
  <c r="E40" i="2"/>
  <c r="F40" i="2" s="1"/>
  <c r="E30" i="2"/>
  <c r="F30" i="2" s="1"/>
  <c r="E29" i="2"/>
  <c r="F29" i="2" s="1"/>
  <c r="E24" i="2"/>
  <c r="F24" i="2" s="1"/>
  <c r="E23" i="2"/>
  <c r="F23" i="2" s="1"/>
  <c r="E22" i="2"/>
  <c r="F22" i="2" s="1"/>
  <c r="E21" i="2"/>
  <c r="F21" i="2" s="1"/>
  <c r="F20" i="2"/>
  <c r="E20" i="2"/>
  <c r="E19" i="2"/>
  <c r="F19" i="2" s="1"/>
  <c r="E18" i="2"/>
  <c r="F18" i="2" s="1"/>
  <c r="E17" i="2"/>
  <c r="F17" i="2" s="1"/>
  <c r="E16" i="2"/>
  <c r="F16" i="2" s="1"/>
  <c r="E15" i="2"/>
  <c r="F15" i="2" s="1"/>
  <c r="F10" i="2"/>
  <c r="F11" i="2" s="1"/>
  <c r="E10" i="2"/>
  <c r="F51" i="2" l="1"/>
  <c r="F57" i="2"/>
  <c r="F25" i="2"/>
  <c r="F59" i="2" l="1"/>
</calcChain>
</file>

<file path=xl/sharedStrings.xml><?xml version="1.0" encoding="utf-8"?>
<sst xmlns="http://schemas.openxmlformats.org/spreadsheetml/2006/main" count="105" uniqueCount="84">
  <si>
    <t>PLANILHA DE AVALIAÇÃO DE TÍTULOS</t>
  </si>
  <si>
    <t xml:space="preserve">NOME: </t>
  </si>
  <si>
    <t>NÍVEL:</t>
  </si>
  <si>
    <t xml:space="preserve">MESTRADO </t>
  </si>
  <si>
    <t>DOUTORADO</t>
  </si>
  <si>
    <t>Antes de preencher, leia atentamente as seguintes instruções. A Comissão de Avaliação levará em consideração:</t>
  </si>
  <si>
    <r>
      <t>a) Na análise curricular a pontuação é determinada a partir do preenchimento da planilha, a qual é de inteira responsabilidade do candidato. Somente deverão ser preenchidos os campos em "rosa" e os</t>
    </r>
    <r>
      <rPr>
        <b/>
        <sz val="11"/>
        <color theme="1"/>
        <rFont val="Calibri"/>
        <family val="2"/>
        <scheme val="minor"/>
      </rPr>
      <t xml:space="preserve"> respectivos documentos comprobatórios anexados, seguindo a ordenação e por item a que se referem.</t>
    </r>
  </si>
  <si>
    <r>
      <t>b) A nota será linearmente normalizada, sendo atribuído o valor de 10 pontos ao candidato com maior pontuação na avaliação de títulos. Portanto,</t>
    </r>
    <r>
      <rPr>
        <b/>
        <sz val="11"/>
        <color theme="1"/>
        <rFont val="Calibri"/>
        <family val="2"/>
        <scheme val="minor"/>
      </rPr>
      <t xml:space="preserve"> Nota = 10 x [maior pontuação na Avaliação de Títulos]</t>
    </r>
  </si>
  <si>
    <t>GRUPO I - TÍTULOS ACADÊMICOS (será pontuado apenas 1 de cada)</t>
  </si>
  <si>
    <t>Item</t>
  </si>
  <si>
    <t>Atividade</t>
  </si>
  <si>
    <t>Quantidade</t>
  </si>
  <si>
    <t>Pontuação</t>
  </si>
  <si>
    <t>Total</t>
  </si>
  <si>
    <t>Total máximo</t>
  </si>
  <si>
    <t>1.0.</t>
  </si>
  <si>
    <t>Especialização</t>
  </si>
  <si>
    <t>SOMATÓRIA DO GRUPO</t>
  </si>
  <si>
    <t>GRUPO II - Atividades ligadas ao Ensino, Extensão e estágios</t>
  </si>
  <si>
    <t>2.1.</t>
  </si>
  <si>
    <t>Exercício do magistério, como docente da educação básica. Por semestre letivo (pontuação máxima de 0.5)</t>
  </si>
  <si>
    <t>2.2.</t>
  </si>
  <si>
    <t>Exercício do magistério, como docente da educaçãosuperior. Por semestre letivo (pontuação máxima de 0.5)</t>
  </si>
  <si>
    <t>2.3.</t>
  </si>
  <si>
    <t>Orientação de monografia ou trabalho final de curso de graduação; orientação de grupo PET/PIBID; Orientação de aluno bolsista de iniciação científica/extensão; orientação de estágio. Por ano completo. Pontuação máxima: 0.5</t>
  </si>
  <si>
    <t>2.4.</t>
  </si>
  <si>
    <t>Participação em banca examinadora como membro efetivo de trabalho de conclusão de curso (TCC) ou de mestrado. Pontuação por aluno. Pontuação máxima: 0.2</t>
  </si>
  <si>
    <t>2.5.</t>
  </si>
  <si>
    <t>Coordenação de projeto de pesquisa e/ou extensão devidamente registrado em órgão competente. Pontuação por projeto. Pontuação máxima: 0.2</t>
  </si>
  <si>
    <t>2.6.</t>
  </si>
  <si>
    <t>Bolsista de Iniciação Científica; PIBID; Pontuação por semestre</t>
  </si>
  <si>
    <t>2.7.</t>
  </si>
  <si>
    <t>Monitoria. Por semestre. Pontuação máxima: 0.5</t>
  </si>
  <si>
    <t>2.8.</t>
  </si>
  <si>
    <t>Estágio voluntário. Participação em projeto de pesquisa, ensino e/ou extensão. Pontuação a cada 200 horas. Pontuação máxima: 0.5</t>
  </si>
  <si>
    <t>2.9.</t>
  </si>
  <si>
    <r>
      <t xml:space="preserve">Participação em congressos e realização de cursos (a </t>
    </r>
    <r>
      <rPr>
        <b/>
        <sz val="11"/>
        <color theme="1"/>
        <rFont val="Calibri"/>
        <family val="2"/>
        <scheme val="minor"/>
      </rPr>
      <t>CADA</t>
    </r>
    <r>
      <rPr>
        <sz val="11"/>
        <color theme="1"/>
        <rFont val="Calibri"/>
        <family val="2"/>
        <scheme val="minor"/>
      </rPr>
      <t xml:space="preserve"> 20 horas); Pontuação máxima: 0.2</t>
    </r>
  </si>
  <si>
    <t>2.10.</t>
  </si>
  <si>
    <t>Ministrar cursos e Palestras. Pontuação máxima: 0.4</t>
  </si>
  <si>
    <t>Grupo III - Produção científica, técnica, artística e cultural na área de Ciências Biológicas, Saúde ou Agrárias</t>
  </si>
  <si>
    <t>3.1.</t>
  </si>
  <si>
    <t>Publicação de livro com ISBN; pontuação máxima: 2.0</t>
  </si>
  <si>
    <t>3.2.</t>
  </si>
  <si>
    <t>Capítulo de livro publicado com ISBN. Pontuação máxima: 1.0</t>
  </si>
  <si>
    <t>3.3.</t>
  </si>
  <si>
    <t>3.3.1.</t>
  </si>
  <si>
    <t>A1</t>
  </si>
  <si>
    <t>3.3.2.</t>
  </si>
  <si>
    <t>A2</t>
  </si>
  <si>
    <t>3.3.3.</t>
  </si>
  <si>
    <t>B1</t>
  </si>
  <si>
    <t>3.3.4.</t>
  </si>
  <si>
    <t>B2</t>
  </si>
  <si>
    <t>3.3.5.</t>
  </si>
  <si>
    <t>B3</t>
  </si>
  <si>
    <t>3.3.6.</t>
  </si>
  <si>
    <t>B4</t>
  </si>
  <si>
    <t>3.3.7.</t>
  </si>
  <si>
    <t>B5</t>
  </si>
  <si>
    <t>3.3.8.</t>
  </si>
  <si>
    <t>C</t>
  </si>
  <si>
    <t>3.3.9.</t>
  </si>
  <si>
    <t>Não indexado</t>
  </si>
  <si>
    <t>3.4.</t>
  </si>
  <si>
    <t>Publicação de trabalho em congresso nacional, internacional ou em evento regional. Pontuação por evento.</t>
  </si>
  <si>
    <t>Congresso Nacional e Evento Regional</t>
  </si>
  <si>
    <t>Congresso Internacional</t>
  </si>
  <si>
    <t>3.5.</t>
  </si>
  <si>
    <t>Prêmio por atividade científica</t>
  </si>
  <si>
    <t>3.6.</t>
  </si>
  <si>
    <t>Organização de congressos, participação em comissão científica. Pontuação por evento.</t>
  </si>
  <si>
    <t>3.7.</t>
  </si>
  <si>
    <t>Depósito de patente</t>
  </si>
  <si>
    <t>Grupo IV - Exercício de atividades ligadas à administração</t>
  </si>
  <si>
    <t>4.1.</t>
  </si>
  <si>
    <r>
      <t xml:space="preserve">Ocupante de cargo de administração acadêmica por período mínimo de </t>
    </r>
    <r>
      <rPr>
        <b/>
        <sz val="11"/>
        <color theme="1"/>
        <rFont val="Calibri"/>
        <family val="2"/>
        <scheme val="minor"/>
      </rPr>
      <t xml:space="preserve">1 ano </t>
    </r>
    <r>
      <rPr>
        <sz val="11"/>
        <color theme="1"/>
        <rFont val="Calibri"/>
        <family val="2"/>
        <scheme val="minor"/>
      </rPr>
      <t>(chefia, coordenação de curso, membro de diretório estudantil, representação discente em colegiado). Pontuação máxima: 0.5</t>
    </r>
  </si>
  <si>
    <t>4.2.</t>
  </si>
  <si>
    <r>
      <t xml:space="preserve">Atividade profissional relacionada com área de Ciências Biológicas, Ciências da Saúde ou Ciências Agrárias por período mínimo de </t>
    </r>
    <r>
      <rPr>
        <b/>
        <sz val="11"/>
        <color theme="1"/>
        <rFont val="Calibri"/>
        <family val="2"/>
        <scheme val="minor"/>
      </rPr>
      <t>1 ano</t>
    </r>
    <r>
      <rPr>
        <sz val="11"/>
        <color theme="1"/>
        <rFont val="Calibri"/>
        <family val="2"/>
        <scheme val="minor"/>
      </rPr>
      <t>. Pontuação máxima: 0.2</t>
    </r>
  </si>
  <si>
    <t>SOMATÓRIA DA PONTUAÇÃO GERAL</t>
  </si>
  <si>
    <t>A3</t>
  </si>
  <si>
    <t>A4</t>
  </si>
  <si>
    <t>3.3.10.</t>
  </si>
  <si>
    <t>3.3.11.</t>
  </si>
  <si>
    <t>Publicação de trabalho científico em periódico indexado. Pontuação por publicação. Qualis 2017-2020.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</si>
</sst>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1" fillId="2" borderId="0" xfId="0" applyFont="1" applyFill="1" applyAlignment="1">
      <alignment vertical="top"/>
    </xf>
    <xf numFmtId="0" fontId="0" fillId="0" borderId="3" xfId="0" applyBorder="1" applyAlignment="1">
      <alignment vertical="top" wrapText="1"/>
    </xf>
    <xf numFmtId="0" fontId="0" fillId="3" borderId="1" xfId="0" applyFill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1" xfId="0" applyBorder="1" applyAlignment="1">
      <alignment vertical="top" wrapText="1"/>
    </xf>
    <xf numFmtId="0" fontId="0" fillId="3" borderId="3" xfId="0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0" fillId="4" borderId="1" xfId="0" applyFill="1" applyBorder="1" applyAlignment="1">
      <alignment vertical="top"/>
    </xf>
    <xf numFmtId="0" fontId="0" fillId="4" borderId="1" xfId="0" applyFill="1" applyBorder="1" applyAlignment="1">
      <alignment vertical="top" wrapText="1"/>
    </xf>
    <xf numFmtId="0" fontId="0" fillId="5" borderId="1" xfId="0" applyFill="1" applyBorder="1" applyAlignment="1">
      <alignment vertical="top"/>
    </xf>
    <xf numFmtId="0" fontId="0" fillId="5" borderId="1" xfId="0" applyFill="1" applyBorder="1" applyAlignment="1">
      <alignment vertical="top" wrapText="1"/>
    </xf>
    <xf numFmtId="0" fontId="4" fillId="5" borderId="0" xfId="0" applyFont="1" applyFill="1" applyAlignment="1">
      <alignment vertical="top"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38099</xdr:colOff>
      <xdr:row>2</xdr:row>
      <xdr:rowOff>19050</xdr:rowOff>
    </xdr:from>
    <xdr:to>
      <xdr:col>3</xdr:col>
      <xdr:colOff>295274</xdr:colOff>
      <xdr:row>3</xdr:row>
      <xdr:rowOff>28575</xdr:rowOff>
    </xdr:to>
    <xdr:sp macro="" textlink="" fLocksText="0">
      <xdr:nvSpPr>
        <xdr:cNvPr id="6" name="CaixaDeTexto 5">
          <a:extLst>
            <a:ext uri="{FF2B5EF4-FFF2-40B4-BE49-F238E27FC236}">
              <a16:creationId xmlns:a16="http://schemas.microsoft.com/office/drawing/2014/main" id="{1AC27567-E13A-4323-B06A-0F0F8B42A13C}"/>
            </a:ext>
          </a:extLst>
        </xdr:cNvPr>
        <xdr:cNvSpPr txBox="1"/>
      </xdr:nvSpPr>
      <xdr:spPr>
        <a:xfrm>
          <a:off x="4419599" y="396240"/>
          <a:ext cx="255270" cy="192405"/>
        </a:xfrm>
        <a:prstGeom prst="rect">
          <a:avLst/>
        </a:prstGeom>
        <a:solidFill>
          <a:schemeClr val="lt1"/>
        </a:solidFill>
        <a:ln w="254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lang="pt-BR" sz="1100"/>
        </a:p>
      </xdr:txBody>
    </xdr:sp>
    <xdr:clientData/>
  </xdr:twoCellAnchor>
  <xdr:twoCellAnchor>
    <xdr:from>
      <xdr:col>1</xdr:col>
      <xdr:colOff>781049</xdr:colOff>
      <xdr:row>2</xdr:row>
      <xdr:rowOff>9525</xdr:rowOff>
    </xdr:from>
    <xdr:to>
      <xdr:col>1</xdr:col>
      <xdr:colOff>1038224</xdr:colOff>
      <xdr:row>3</xdr:row>
      <xdr:rowOff>19050</xdr:rowOff>
    </xdr:to>
    <xdr:sp macro="" textlink="" fLocksText="0">
      <xdr:nvSpPr>
        <xdr:cNvPr id="7" name="CaixaDeTexto 6">
          <a:extLst>
            <a:ext uri="{FF2B5EF4-FFF2-40B4-BE49-F238E27FC236}">
              <a16:creationId xmlns:a16="http://schemas.microsoft.com/office/drawing/2014/main" id="{3914A5A9-FBCB-4381-891F-E8E9C3EA2148}"/>
            </a:ext>
          </a:extLst>
        </xdr:cNvPr>
        <xdr:cNvSpPr txBox="1"/>
      </xdr:nvSpPr>
      <xdr:spPr>
        <a:xfrm>
          <a:off x="1413509" y="392430"/>
          <a:ext cx="255270" cy="184785"/>
        </a:xfrm>
        <a:prstGeom prst="rect">
          <a:avLst/>
        </a:prstGeom>
        <a:solidFill>
          <a:schemeClr val="lt1"/>
        </a:solidFill>
        <a:ln w="254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7772C-7B5C-4515-B9A3-FA3E0E804F10}">
  <dimension ref="A1:F59"/>
  <sheetViews>
    <sheetView tabSelected="1" topLeftCell="A7" workbookViewId="0">
      <selection activeCell="B10" sqref="B10"/>
    </sheetView>
  </sheetViews>
  <sheetFormatPr defaultRowHeight="15" x14ac:dyDescent="0.25"/>
  <cols>
    <col min="1" max="1" width="11.85546875" customWidth="1"/>
    <col min="2" max="2" width="50.28515625" customWidth="1"/>
    <col min="3" max="3" width="12" bestFit="1" customWidth="1"/>
    <col min="4" max="4" width="9.7109375" bestFit="1" customWidth="1"/>
    <col min="5" max="5" width="5.28515625" bestFit="1" customWidth="1"/>
    <col min="6" max="6" width="7.5703125" bestFit="1" customWidth="1"/>
  </cols>
  <sheetData>
    <row r="1" spans="1:6" ht="15.75" x14ac:dyDescent="0.25">
      <c r="A1" s="1"/>
      <c r="B1" s="2" t="s">
        <v>0</v>
      </c>
      <c r="C1" s="1"/>
      <c r="D1" s="1"/>
      <c r="E1" s="1"/>
      <c r="F1" s="1"/>
    </row>
    <row r="2" spans="1:6" x14ac:dyDescent="0.25">
      <c r="A2" s="3" t="s">
        <v>1</v>
      </c>
      <c r="B2" s="4"/>
      <c r="C2" s="4"/>
      <c r="D2" s="4"/>
      <c r="E2" s="4"/>
      <c r="F2" s="4"/>
    </row>
    <row r="3" spans="1:6" x14ac:dyDescent="0.25">
      <c r="A3" s="5" t="s">
        <v>2</v>
      </c>
      <c r="B3" s="3" t="s">
        <v>3</v>
      </c>
      <c r="C3" s="3" t="s">
        <v>4</v>
      </c>
      <c r="D3" s="3"/>
      <c r="E3" s="3"/>
      <c r="F3" s="3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9" t="s">
        <v>5</v>
      </c>
      <c r="B5" s="19"/>
      <c r="C5" s="19"/>
      <c r="D5" s="19"/>
      <c r="E5" s="19"/>
      <c r="F5" s="19"/>
    </row>
    <row r="6" spans="1:6" x14ac:dyDescent="0.25">
      <c r="A6" s="19" t="s">
        <v>6</v>
      </c>
      <c r="B6" s="19"/>
      <c r="C6" s="19"/>
      <c r="D6" s="19"/>
      <c r="E6" s="19"/>
      <c r="F6" s="19"/>
    </row>
    <row r="7" spans="1:6" x14ac:dyDescent="0.25">
      <c r="A7" s="19" t="s">
        <v>7</v>
      </c>
      <c r="B7" s="19"/>
      <c r="C7" s="19"/>
      <c r="D7" s="19"/>
      <c r="E7" s="19"/>
      <c r="F7" s="19"/>
    </row>
    <row r="8" spans="1:6" x14ac:dyDescent="0.25">
      <c r="A8" s="20" t="s">
        <v>8</v>
      </c>
      <c r="B8" s="20"/>
      <c r="C8" s="20"/>
      <c r="D8" s="20"/>
      <c r="E8" s="20"/>
      <c r="F8" s="20"/>
    </row>
    <row r="9" spans="1:6" ht="45" x14ac:dyDescent="0.25">
      <c r="A9" s="5" t="s">
        <v>9</v>
      </c>
      <c r="B9" s="5" t="s">
        <v>10</v>
      </c>
      <c r="C9" s="5" t="s">
        <v>11</v>
      </c>
      <c r="D9" s="5" t="s">
        <v>12</v>
      </c>
      <c r="E9" s="5" t="s">
        <v>13</v>
      </c>
      <c r="F9" s="7" t="s">
        <v>14</v>
      </c>
    </row>
    <row r="10" spans="1:6" x14ac:dyDescent="0.25">
      <c r="A10" s="3" t="s">
        <v>15</v>
      </c>
      <c r="B10" s="3" t="s">
        <v>16</v>
      </c>
      <c r="C10" s="8"/>
      <c r="D10" s="3">
        <v>0.1</v>
      </c>
      <c r="E10" s="3">
        <f>C10*D10</f>
        <v>0</v>
      </c>
      <c r="F10" s="3">
        <f>D10*C10</f>
        <v>0</v>
      </c>
    </row>
    <row r="11" spans="1:6" ht="15.75" x14ac:dyDescent="0.25">
      <c r="A11" s="1"/>
      <c r="B11" s="1" t="s">
        <v>17</v>
      </c>
      <c r="C11" s="1"/>
      <c r="D11" s="1"/>
      <c r="E11" s="1"/>
      <c r="F11" s="9">
        <f>SUM(F10)</f>
        <v>0</v>
      </c>
    </row>
    <row r="12" spans="1:6" x14ac:dyDescent="0.25">
      <c r="A12" s="10"/>
      <c r="B12" s="10"/>
      <c r="C12" s="10"/>
      <c r="D12" s="10"/>
      <c r="E12" s="10"/>
      <c r="F12" s="10"/>
    </row>
    <row r="13" spans="1:6" x14ac:dyDescent="0.25">
      <c r="A13" s="6" t="s">
        <v>18</v>
      </c>
      <c r="B13" s="6"/>
      <c r="C13" s="6"/>
      <c r="D13" s="6"/>
      <c r="E13" s="6"/>
      <c r="F13" s="6"/>
    </row>
    <row r="14" spans="1:6" ht="45" x14ac:dyDescent="0.25">
      <c r="A14" s="5" t="s">
        <v>9</v>
      </c>
      <c r="B14" s="5" t="s">
        <v>10</v>
      </c>
      <c r="C14" s="5" t="s">
        <v>11</v>
      </c>
      <c r="D14" s="5" t="s">
        <v>12</v>
      </c>
      <c r="E14" s="5" t="s">
        <v>13</v>
      </c>
      <c r="F14" s="7" t="s">
        <v>14</v>
      </c>
    </row>
    <row r="15" spans="1:6" ht="30" x14ac:dyDescent="0.25">
      <c r="A15" s="3" t="s">
        <v>19</v>
      </c>
      <c r="B15" s="11" t="s">
        <v>20</v>
      </c>
      <c r="C15" s="8"/>
      <c r="D15" s="3">
        <v>0.1</v>
      </c>
      <c r="E15" s="3">
        <f t="shared" ref="E15:E24" si="0">C15*D15</f>
        <v>0</v>
      </c>
      <c r="F15" s="3">
        <f>IF(E15&gt;0.5,0.5,E15)</f>
        <v>0</v>
      </c>
    </row>
    <row r="16" spans="1:6" ht="45" x14ac:dyDescent="0.25">
      <c r="A16" s="3" t="s">
        <v>21</v>
      </c>
      <c r="B16" s="11" t="s">
        <v>22</v>
      </c>
      <c r="C16" s="8"/>
      <c r="D16" s="3">
        <v>0.1</v>
      </c>
      <c r="E16" s="3">
        <f t="shared" si="0"/>
        <v>0</v>
      </c>
      <c r="F16" s="3">
        <f>IF(E16&gt;0.5,0.5,E16)</f>
        <v>0</v>
      </c>
    </row>
    <row r="17" spans="1:6" ht="75" x14ac:dyDescent="0.25">
      <c r="A17" s="3" t="s">
        <v>23</v>
      </c>
      <c r="B17" s="11" t="s">
        <v>24</v>
      </c>
      <c r="C17" s="8"/>
      <c r="D17" s="3">
        <v>0.01</v>
      </c>
      <c r="E17" s="3">
        <f t="shared" si="0"/>
        <v>0</v>
      </c>
      <c r="F17" s="3">
        <f>IF(E17&gt;0.5,0.5,E17)</f>
        <v>0</v>
      </c>
    </row>
    <row r="18" spans="1:6" ht="60" x14ac:dyDescent="0.25">
      <c r="A18" s="3" t="s">
        <v>25</v>
      </c>
      <c r="B18" s="11" t="s">
        <v>26</v>
      </c>
      <c r="C18" s="8"/>
      <c r="D18" s="3">
        <v>0.01</v>
      </c>
      <c r="E18" s="3">
        <f t="shared" si="0"/>
        <v>0</v>
      </c>
      <c r="F18" s="3">
        <f>IF(E18&gt;0.2,0.2,E18)</f>
        <v>0</v>
      </c>
    </row>
    <row r="19" spans="1:6" ht="45" x14ac:dyDescent="0.25">
      <c r="A19" s="3" t="s">
        <v>27</v>
      </c>
      <c r="B19" s="11" t="s">
        <v>28</v>
      </c>
      <c r="C19" s="8"/>
      <c r="D19" s="3">
        <v>0.01</v>
      </c>
      <c r="E19" s="3">
        <f t="shared" si="0"/>
        <v>0</v>
      </c>
      <c r="F19" s="3">
        <f>IF(E19&gt;0.2,0.2,E19)</f>
        <v>0</v>
      </c>
    </row>
    <row r="20" spans="1:6" ht="30" x14ac:dyDescent="0.25">
      <c r="A20" s="3" t="s">
        <v>29</v>
      </c>
      <c r="B20" s="11" t="s">
        <v>30</v>
      </c>
      <c r="C20" s="8"/>
      <c r="D20" s="3">
        <v>0.1</v>
      </c>
      <c r="E20" s="3">
        <f t="shared" si="0"/>
        <v>0</v>
      </c>
      <c r="F20" s="3">
        <f>D20*C20</f>
        <v>0</v>
      </c>
    </row>
    <row r="21" spans="1:6" x14ac:dyDescent="0.25">
      <c r="A21" s="3" t="s">
        <v>31</v>
      </c>
      <c r="B21" s="11" t="s">
        <v>32</v>
      </c>
      <c r="C21" s="8"/>
      <c r="D21" s="3">
        <v>0.1</v>
      </c>
      <c r="E21" s="3">
        <f t="shared" si="0"/>
        <v>0</v>
      </c>
      <c r="F21" s="3">
        <f>IF(E21&gt;0.5,0.5,E21)</f>
        <v>0</v>
      </c>
    </row>
    <row r="22" spans="1:6" ht="45" x14ac:dyDescent="0.25">
      <c r="A22" s="3" t="s">
        <v>33</v>
      </c>
      <c r="B22" s="11" t="s">
        <v>34</v>
      </c>
      <c r="C22" s="8"/>
      <c r="D22" s="3">
        <v>0.1</v>
      </c>
      <c r="E22" s="3">
        <f t="shared" si="0"/>
        <v>0</v>
      </c>
      <c r="F22" s="3">
        <f>IF(E22&gt;0.5,0.5,E22)</f>
        <v>0</v>
      </c>
    </row>
    <row r="23" spans="1:6" ht="30" x14ac:dyDescent="0.25">
      <c r="A23" s="3" t="s">
        <v>35</v>
      </c>
      <c r="B23" s="11" t="s">
        <v>36</v>
      </c>
      <c r="C23" s="8"/>
      <c r="D23" s="3">
        <v>0.01</v>
      </c>
      <c r="E23" s="3">
        <f t="shared" si="0"/>
        <v>0</v>
      </c>
      <c r="F23" s="3">
        <f>IF(E23&gt;0.2,0.2,E23)</f>
        <v>0</v>
      </c>
    </row>
    <row r="24" spans="1:6" x14ac:dyDescent="0.25">
      <c r="A24" s="5" t="s">
        <v>37</v>
      </c>
      <c r="B24" s="7" t="s">
        <v>38</v>
      </c>
      <c r="C24" s="12"/>
      <c r="D24" s="5">
        <v>0.02</v>
      </c>
      <c r="E24" s="5">
        <f t="shared" si="0"/>
        <v>0</v>
      </c>
      <c r="F24" s="5">
        <f>IF(E24&gt;0.4,0.4,E24)</f>
        <v>0</v>
      </c>
    </row>
    <row r="25" spans="1:6" ht="15.75" x14ac:dyDescent="0.25">
      <c r="A25" s="1"/>
      <c r="B25" s="1" t="s">
        <v>17</v>
      </c>
      <c r="C25" s="1"/>
      <c r="D25" s="1"/>
      <c r="E25" s="1"/>
      <c r="F25" s="9">
        <f>SUM(F15:F24)</f>
        <v>0</v>
      </c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3" t="s">
        <v>39</v>
      </c>
      <c r="B27" s="6"/>
      <c r="C27" s="6"/>
      <c r="D27" s="6"/>
      <c r="E27" s="6"/>
      <c r="F27" s="6"/>
    </row>
    <row r="28" spans="1:6" ht="45" x14ac:dyDescent="0.25">
      <c r="A28" s="5" t="s">
        <v>9</v>
      </c>
      <c r="B28" s="5" t="s">
        <v>10</v>
      </c>
      <c r="C28" s="5" t="s">
        <v>11</v>
      </c>
      <c r="D28" s="5" t="s">
        <v>12</v>
      </c>
      <c r="E28" s="5" t="s">
        <v>13</v>
      </c>
      <c r="F28" s="7" t="s">
        <v>14</v>
      </c>
    </row>
    <row r="29" spans="1:6" x14ac:dyDescent="0.25">
      <c r="A29" s="3" t="s">
        <v>40</v>
      </c>
      <c r="B29" s="11" t="s">
        <v>41</v>
      </c>
      <c r="C29" s="8"/>
      <c r="D29" s="3">
        <v>0.5</v>
      </c>
      <c r="E29" s="3">
        <f t="shared" ref="E29:E30" si="1">C29*D29</f>
        <v>0</v>
      </c>
      <c r="F29" s="3">
        <f>IF(E29&gt;2,2,E29)</f>
        <v>0</v>
      </c>
    </row>
    <row r="30" spans="1:6" ht="30" x14ac:dyDescent="0.25">
      <c r="A30" s="3" t="s">
        <v>42</v>
      </c>
      <c r="B30" s="11" t="s">
        <v>43</v>
      </c>
      <c r="C30" s="8"/>
      <c r="D30" s="3">
        <v>0.25</v>
      </c>
      <c r="E30" s="3">
        <f t="shared" si="1"/>
        <v>0</v>
      </c>
      <c r="F30" s="3">
        <f>IF(E30&gt;1,1,E30)</f>
        <v>0</v>
      </c>
    </row>
    <row r="31" spans="1:6" ht="45" x14ac:dyDescent="0.25">
      <c r="A31" s="14" t="s">
        <v>44</v>
      </c>
      <c r="B31" s="15" t="s">
        <v>83</v>
      </c>
      <c r="C31" s="14"/>
      <c r="D31" s="14"/>
      <c r="E31" s="14"/>
      <c r="F31" s="14"/>
    </row>
    <row r="32" spans="1:6" x14ac:dyDescent="0.25">
      <c r="A32" s="3" t="s">
        <v>45</v>
      </c>
      <c r="B32" s="11" t="s">
        <v>46</v>
      </c>
      <c r="C32" s="8"/>
      <c r="D32" s="3">
        <v>0.6</v>
      </c>
      <c r="E32" s="3">
        <f>C32*D32</f>
        <v>0</v>
      </c>
      <c r="F32" s="3">
        <f>E32</f>
        <v>0</v>
      </c>
    </row>
    <row r="33" spans="1:6" x14ac:dyDescent="0.25">
      <c r="A33" s="3" t="s">
        <v>47</v>
      </c>
      <c r="B33" s="11" t="s">
        <v>48</v>
      </c>
      <c r="C33" s="8"/>
      <c r="D33" s="3">
        <v>0.5</v>
      </c>
      <c r="E33" s="3">
        <f t="shared" ref="E33:E42" si="2">C33*D33</f>
        <v>0</v>
      </c>
      <c r="F33" s="3">
        <f t="shared" ref="F33:F42" si="3">E33</f>
        <v>0</v>
      </c>
    </row>
    <row r="34" spans="1:6" x14ac:dyDescent="0.25">
      <c r="A34" s="3" t="s">
        <v>49</v>
      </c>
      <c r="B34" s="11" t="s">
        <v>79</v>
      </c>
      <c r="C34" s="8"/>
      <c r="D34" s="3">
        <v>0.4</v>
      </c>
      <c r="E34" s="3">
        <f t="shared" si="2"/>
        <v>0</v>
      </c>
      <c r="F34" s="3">
        <f t="shared" si="3"/>
        <v>0</v>
      </c>
    </row>
    <row r="35" spans="1:6" x14ac:dyDescent="0.25">
      <c r="A35" s="3" t="s">
        <v>51</v>
      </c>
      <c r="B35" s="11" t="s">
        <v>80</v>
      </c>
      <c r="C35" s="8"/>
      <c r="D35" s="3">
        <v>0.3</v>
      </c>
      <c r="E35" s="3">
        <f t="shared" si="2"/>
        <v>0</v>
      </c>
      <c r="F35" s="3">
        <f t="shared" si="3"/>
        <v>0</v>
      </c>
    </row>
    <row r="36" spans="1:6" x14ac:dyDescent="0.25">
      <c r="A36" s="3" t="s">
        <v>53</v>
      </c>
      <c r="B36" s="11" t="s">
        <v>50</v>
      </c>
      <c r="C36" s="8"/>
      <c r="D36" s="3">
        <v>0.2</v>
      </c>
      <c r="E36" s="3">
        <f t="shared" si="2"/>
        <v>0</v>
      </c>
      <c r="F36" s="3">
        <f t="shared" si="3"/>
        <v>0</v>
      </c>
    </row>
    <row r="37" spans="1:6" x14ac:dyDescent="0.25">
      <c r="A37" s="3" t="s">
        <v>55</v>
      </c>
      <c r="B37" s="11" t="s">
        <v>52</v>
      </c>
      <c r="C37" s="8"/>
      <c r="D37" s="3">
        <v>0.1</v>
      </c>
      <c r="E37" s="3">
        <f t="shared" si="2"/>
        <v>0</v>
      </c>
      <c r="F37" s="3">
        <f t="shared" si="3"/>
        <v>0</v>
      </c>
    </row>
    <row r="38" spans="1:6" x14ac:dyDescent="0.25">
      <c r="A38" s="3" t="s">
        <v>57</v>
      </c>
      <c r="B38" s="11" t="s">
        <v>54</v>
      </c>
      <c r="C38" s="8"/>
      <c r="D38" s="3">
        <v>0.05</v>
      </c>
      <c r="E38" s="3">
        <f t="shared" si="2"/>
        <v>0</v>
      </c>
      <c r="F38" s="3">
        <f t="shared" si="3"/>
        <v>0</v>
      </c>
    </row>
    <row r="39" spans="1:6" x14ac:dyDescent="0.25">
      <c r="A39" s="3" t="s">
        <v>59</v>
      </c>
      <c r="B39" s="11" t="s">
        <v>56</v>
      </c>
      <c r="C39" s="8"/>
      <c r="D39" s="3">
        <v>2.5000000000000001E-2</v>
      </c>
      <c r="E39" s="3">
        <f t="shared" si="2"/>
        <v>0</v>
      </c>
      <c r="F39" s="3">
        <f t="shared" si="3"/>
        <v>0</v>
      </c>
    </row>
    <row r="40" spans="1:6" x14ac:dyDescent="0.25">
      <c r="A40" s="3" t="s">
        <v>61</v>
      </c>
      <c r="B40" s="11" t="s">
        <v>58</v>
      </c>
      <c r="C40" s="8"/>
      <c r="D40" s="3">
        <v>2.5000000000000001E-2</v>
      </c>
      <c r="E40" s="3">
        <f t="shared" si="2"/>
        <v>0</v>
      </c>
      <c r="F40" s="3">
        <f t="shared" si="3"/>
        <v>0</v>
      </c>
    </row>
    <row r="41" spans="1:6" x14ac:dyDescent="0.25">
      <c r="A41" s="3" t="s">
        <v>81</v>
      </c>
      <c r="B41" s="11" t="s">
        <v>60</v>
      </c>
      <c r="C41" s="8"/>
      <c r="D41" s="3">
        <v>1.2500000000000001E-2</v>
      </c>
      <c r="E41" s="3">
        <f t="shared" si="2"/>
        <v>0</v>
      </c>
      <c r="F41" s="3">
        <f t="shared" si="3"/>
        <v>0</v>
      </c>
    </row>
    <row r="42" spans="1:6" x14ac:dyDescent="0.25">
      <c r="A42" s="3" t="s">
        <v>82</v>
      </c>
      <c r="B42" s="11" t="s">
        <v>62</v>
      </c>
      <c r="C42" s="8"/>
      <c r="D42" s="3">
        <v>1.2500000000000001E-2</v>
      </c>
      <c r="E42" s="3">
        <f t="shared" si="2"/>
        <v>0</v>
      </c>
      <c r="F42" s="3">
        <f t="shared" si="3"/>
        <v>0</v>
      </c>
    </row>
    <row r="43" spans="1:6" x14ac:dyDescent="0.25">
      <c r="A43" s="14"/>
      <c r="B43" s="15"/>
      <c r="C43" s="14"/>
      <c r="D43" s="14"/>
      <c r="E43" s="14"/>
      <c r="F43" s="14"/>
    </row>
    <row r="44" spans="1:6" ht="32.450000000000003" customHeight="1" x14ac:dyDescent="0.25">
      <c r="A44" s="16" t="s">
        <v>63</v>
      </c>
      <c r="B44" s="17" t="s">
        <v>64</v>
      </c>
      <c r="C44" s="16"/>
      <c r="D44" s="16"/>
      <c r="E44" s="16"/>
      <c r="F44" s="16"/>
    </row>
    <row r="45" spans="1:6" x14ac:dyDescent="0.25">
      <c r="A45" s="3"/>
      <c r="B45" s="11" t="s">
        <v>65</v>
      </c>
      <c r="C45" s="8"/>
      <c r="D45" s="3">
        <v>0.1</v>
      </c>
      <c r="E45" s="3">
        <f>C45*D45</f>
        <v>0</v>
      </c>
      <c r="F45" s="3">
        <f>E45</f>
        <v>0</v>
      </c>
    </row>
    <row r="46" spans="1:6" x14ac:dyDescent="0.25">
      <c r="A46" s="3"/>
      <c r="B46" s="11" t="s">
        <v>66</v>
      </c>
      <c r="C46" s="8"/>
      <c r="D46" s="3">
        <v>0.2</v>
      </c>
      <c r="E46" s="3">
        <f>C46*D46</f>
        <v>0</v>
      </c>
      <c r="F46" s="3">
        <f>E46</f>
        <v>0</v>
      </c>
    </row>
    <row r="47" spans="1:6" x14ac:dyDescent="0.25">
      <c r="A47" s="16"/>
      <c r="B47" s="17"/>
      <c r="C47" s="16"/>
      <c r="D47" s="16"/>
      <c r="E47" s="16"/>
      <c r="F47" s="16"/>
    </row>
    <row r="48" spans="1:6" x14ac:dyDescent="0.25">
      <c r="A48" s="3" t="s">
        <v>67</v>
      </c>
      <c r="B48" s="11" t="s">
        <v>68</v>
      </c>
      <c r="C48" s="8"/>
      <c r="D48" s="3">
        <v>0.1</v>
      </c>
      <c r="E48" s="3">
        <f>C48*D48</f>
        <v>0</v>
      </c>
      <c r="F48" s="3">
        <f>E48</f>
        <v>0</v>
      </c>
    </row>
    <row r="49" spans="1:6" ht="30" x14ac:dyDescent="0.25">
      <c r="A49" s="3" t="s">
        <v>69</v>
      </c>
      <c r="B49" s="11" t="s">
        <v>70</v>
      </c>
      <c r="C49" s="8"/>
      <c r="D49" s="3">
        <v>0.1</v>
      </c>
      <c r="E49" s="3">
        <f t="shared" ref="E49:E50" si="4">C49*D49</f>
        <v>0</v>
      </c>
      <c r="F49" s="3">
        <f t="shared" ref="F49:F50" si="5">E49</f>
        <v>0</v>
      </c>
    </row>
    <row r="50" spans="1:6" x14ac:dyDescent="0.25">
      <c r="A50" s="5" t="s">
        <v>71</v>
      </c>
      <c r="B50" s="7" t="s">
        <v>72</v>
      </c>
      <c r="C50" s="12"/>
      <c r="D50" s="5">
        <v>0.5</v>
      </c>
      <c r="E50" s="3">
        <f t="shared" si="4"/>
        <v>0</v>
      </c>
      <c r="F50" s="3">
        <f t="shared" si="5"/>
        <v>0</v>
      </c>
    </row>
    <row r="51" spans="1:6" ht="15.75" x14ac:dyDescent="0.25">
      <c r="A51" s="1"/>
      <c r="B51" s="1" t="s">
        <v>17</v>
      </c>
      <c r="C51" s="1"/>
      <c r="D51" s="1"/>
      <c r="E51" s="1"/>
      <c r="F51" s="9">
        <f>SUM(F48:F50,F29:F30,F32:F42,F45:F46)</f>
        <v>0</v>
      </c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6" t="s">
        <v>73</v>
      </c>
      <c r="B53" s="6"/>
      <c r="C53" s="6"/>
      <c r="D53" s="6"/>
      <c r="E53" s="6"/>
      <c r="F53" s="6"/>
    </row>
    <row r="54" spans="1:6" ht="45" x14ac:dyDescent="0.25">
      <c r="A54" s="5" t="s">
        <v>9</v>
      </c>
      <c r="B54" s="5" t="s">
        <v>10</v>
      </c>
      <c r="C54" s="5" t="s">
        <v>11</v>
      </c>
      <c r="D54" s="5" t="s">
        <v>12</v>
      </c>
      <c r="E54" s="5" t="s">
        <v>13</v>
      </c>
      <c r="F54" s="7" t="s">
        <v>14</v>
      </c>
    </row>
    <row r="55" spans="1:6" ht="60" x14ac:dyDescent="0.25">
      <c r="A55" s="3" t="s">
        <v>74</v>
      </c>
      <c r="B55" s="11" t="s">
        <v>75</v>
      </c>
      <c r="C55" s="8"/>
      <c r="D55" s="3">
        <v>0.01</v>
      </c>
      <c r="E55" s="3">
        <f>C55*D55</f>
        <v>0</v>
      </c>
      <c r="F55" s="3">
        <f>IF(E55&gt;0.5,0.5,E55)</f>
        <v>0</v>
      </c>
    </row>
    <row r="56" spans="1:6" ht="60" x14ac:dyDescent="0.25">
      <c r="A56" s="5" t="s">
        <v>76</v>
      </c>
      <c r="B56" s="7" t="s">
        <v>77</v>
      </c>
      <c r="C56" s="12"/>
      <c r="D56" s="5">
        <v>0.01</v>
      </c>
      <c r="E56" s="5">
        <f>C56*D56</f>
        <v>0</v>
      </c>
      <c r="F56" s="5">
        <f>IF(E56&gt;0.2,0.2,E56)</f>
        <v>0</v>
      </c>
    </row>
    <row r="57" spans="1:6" ht="15.75" x14ac:dyDescent="0.25">
      <c r="A57" s="1"/>
      <c r="B57" s="1" t="s">
        <v>17</v>
      </c>
      <c r="C57" s="1"/>
      <c r="D57" s="1"/>
      <c r="E57" s="1"/>
      <c r="F57" s="9">
        <f>SUM(F55:F56)</f>
        <v>0</v>
      </c>
    </row>
    <row r="58" spans="1:6" x14ac:dyDescent="0.25">
      <c r="A58" s="1"/>
      <c r="B58" s="1"/>
      <c r="C58" s="1"/>
      <c r="D58" s="1"/>
      <c r="E58" s="1"/>
      <c r="F58" s="1"/>
    </row>
    <row r="59" spans="1:6" ht="18.75" x14ac:dyDescent="0.25">
      <c r="A59" s="18"/>
      <c r="B59" s="18" t="s">
        <v>78</v>
      </c>
      <c r="C59" s="18"/>
      <c r="D59" s="18"/>
      <c r="E59" s="18"/>
      <c r="F59" s="18">
        <f>SUM(F11,F25,F51,F57)</f>
        <v>0</v>
      </c>
    </row>
  </sheetData>
  <sheetProtection algorithmName="SHA-512" hashValue="YbQOesDMGtLSA30qF+2W6C3bOr6MJEUIKjjxNOt3zv7eg+novm4Iu6lcMsicenAPzX5ayoRufqE80Mx7RQPmxA==" saltValue="L/ypcGIrstw3ASg3duRaMw==" spinCount="100000" sheet="1" objects="1" scenarios="1"/>
  <protectedRanges>
    <protectedRange sqref="B2 C10 C15:C24 C29:C30 C32:C42 C45:C46 C48:C50 C55:C56" name="Intervalo1"/>
  </protectedRanges>
  <mergeCells count="4">
    <mergeCell ref="A5:F5"/>
    <mergeCell ref="A6:F6"/>
    <mergeCell ref="A7:F7"/>
    <mergeCell ref="A8:F8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DE AVALIAÇÃO DE TÍTULO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cunha</dc:creator>
  <cp:lastModifiedBy>Camila</cp:lastModifiedBy>
  <dcterms:created xsi:type="dcterms:W3CDTF">2023-03-13T01:56:36Z</dcterms:created>
  <dcterms:modified xsi:type="dcterms:W3CDTF">2023-03-13T16:19:05Z</dcterms:modified>
</cp:coreProperties>
</file>