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25600" windowHeight="14960" tabRatio="500"/>
  </bookViews>
  <sheets>
    <sheet name="Doutorado" sheetId="5" r:id="rId1"/>
  </sheets>
  <definedNames>
    <definedName name="_xlnm.Print_Area" localSheetId="0">Doutorado!$B$1:$J$85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8" i="5" l="1"/>
  <c r="I49" i="5"/>
  <c r="I48" i="5"/>
  <c r="I47" i="5"/>
  <c r="I46" i="5"/>
  <c r="I45" i="5"/>
  <c r="I44" i="5"/>
  <c r="I43" i="5"/>
  <c r="I42" i="5"/>
  <c r="I41" i="5"/>
  <c r="I39" i="5"/>
  <c r="I38" i="5"/>
  <c r="I37" i="5"/>
  <c r="I36" i="5"/>
  <c r="I35" i="5"/>
  <c r="I34" i="5"/>
  <c r="I33" i="5"/>
  <c r="I10" i="5"/>
  <c r="I13" i="5"/>
  <c r="E64" i="5"/>
  <c r="I54" i="5"/>
  <c r="F47" i="5"/>
  <c r="F46" i="5"/>
  <c r="F45" i="5"/>
  <c r="F44" i="5"/>
  <c r="F43" i="5"/>
  <c r="F42" i="5"/>
  <c r="F41" i="5"/>
  <c r="I21" i="5"/>
  <c r="I24" i="5"/>
  <c r="I18" i="5"/>
  <c r="I19" i="5"/>
  <c r="I20" i="5"/>
  <c r="I22" i="5"/>
  <c r="I23" i="5"/>
  <c r="I25" i="5"/>
  <c r="I26" i="5"/>
  <c r="I27" i="5"/>
  <c r="E65" i="5"/>
  <c r="I51" i="5"/>
  <c r="I52" i="5"/>
  <c r="I53" i="5"/>
  <c r="I55" i="5"/>
  <c r="E66" i="5"/>
  <c r="H60" i="5"/>
  <c r="I60" i="5"/>
  <c r="I61" i="5"/>
  <c r="E67" i="5"/>
</calcChain>
</file>

<file path=xl/sharedStrings.xml><?xml version="1.0" encoding="utf-8"?>
<sst xmlns="http://schemas.openxmlformats.org/spreadsheetml/2006/main" count="97" uniqueCount="83">
  <si>
    <t>Pontuação</t>
  </si>
  <si>
    <t>Total</t>
  </si>
  <si>
    <t xml:space="preserve"> </t>
  </si>
  <si>
    <t>Declaro, sob pena da legislação vigente, serem verdadeiras todas as informações prestadas.</t>
  </si>
  <si>
    <t>Local e data: __________________________________________________________________________________________________</t>
  </si>
  <si>
    <t>Instruções para preenchimento:</t>
  </si>
  <si>
    <t>Peso/unidade</t>
  </si>
  <si>
    <t xml:space="preserve">      3.1.1. Número de artigos A1</t>
  </si>
  <si>
    <t xml:space="preserve">      3.1.2. Número de artigos A2</t>
  </si>
  <si>
    <t xml:space="preserve">      3.1.3. Número de artigos B1</t>
  </si>
  <si>
    <t xml:space="preserve">      3.1.4. Número de artigos B2</t>
  </si>
  <si>
    <t xml:space="preserve">      3.1.5. Número de artigos B3</t>
  </si>
  <si>
    <t xml:space="preserve">      3.1.5. Número de artigos B4</t>
  </si>
  <si>
    <t xml:space="preserve">      3.1.6. Número de artigos B5 ou sem Qualis</t>
  </si>
  <si>
    <t xml:space="preserve">      3.2.1. Número de artigos A1</t>
  </si>
  <si>
    <t xml:space="preserve">      3.2.2. Número de artigos A2</t>
  </si>
  <si>
    <t xml:space="preserve">      3.2.3. Número de artigos B1</t>
  </si>
  <si>
    <t xml:space="preserve">      3.2.4. Número de artigos B2</t>
  </si>
  <si>
    <t xml:space="preserve">      3.2.5. Número de artigos B3</t>
  </si>
  <si>
    <t xml:space="preserve">      3.2.5. Número de artigos B4</t>
  </si>
  <si>
    <t xml:space="preserve">      3.2.6. Número de artigos B5 ou sem Qualis</t>
  </si>
  <si>
    <t>Pontuação Máxima</t>
  </si>
  <si>
    <t>Limite</t>
  </si>
  <si>
    <t>Pontos/unidade</t>
  </si>
  <si>
    <t>Resumo do Currículo</t>
  </si>
  <si>
    <t>Parte 2. ATIVIDADES ACADÊMICAS: (peso do item 30%)</t>
  </si>
  <si>
    <t>Assinatura:  ___________________________________________________________________________________________________</t>
  </si>
  <si>
    <t>Parte 1.HISTÓRICO ESCOLAR GRADUAÇÃO: (peso do ítem 30%)</t>
  </si>
  <si>
    <t xml:space="preserve">Parte 3. PRODUÇÃO CIENTÍFICA: (peso do item 30%) </t>
  </si>
  <si>
    <t xml:space="preserve">              Número de disciplinas com conceito A</t>
  </si>
  <si>
    <t xml:space="preserve">              Número de disciplinas com conceito B</t>
  </si>
  <si>
    <t xml:space="preserve">              Número de disciplinas com conceito C</t>
  </si>
  <si>
    <t>Parte 4. EXPERIÊNCIA PROFISSIONAL COMPROVADA: (peso do item 10%)</t>
  </si>
  <si>
    <t>Pontuação Obtida</t>
  </si>
  <si>
    <t>Baseado nos conceitos obtidos no mestrado:</t>
  </si>
  <si>
    <t xml:space="preserve">Parte 3. PRODUÇÃO CIENTÍFICA  (peso do item 30%) </t>
  </si>
  <si>
    <t>Parte 4. EXPERIÊNCIA PROFISSIONAL COMPROVADA (peso do item 10%)</t>
  </si>
  <si>
    <t>2.1. Bolsista de iniciação científica</t>
  </si>
  <si>
    <t>2.2. Bolsista de Monitoria, extensão e outras bolsas</t>
  </si>
  <si>
    <t>2.3. Outras modalidades de bolsas de pesquisa para alunos já graduados</t>
  </si>
  <si>
    <t>2.4. Curso de Especialização na área de conhecimento Fitossanidade com duração mínima de 360h (apontar o número de cursos)</t>
  </si>
  <si>
    <t>3.1. Trabalhos publicados como primeiro autor em publicações, com corpo editorial e indexadas.</t>
  </si>
  <si>
    <t>3.2. Trabalhos publicados como segundo  (ou demais autores) em publicações com corpo editorial e indexadas.</t>
  </si>
  <si>
    <t>3.3. Trabalhos completos ou resumos expandidos (mínimo de 3 páginas) apresentados como primeiro autor em Congresso e/ou Reuniões Científicas.</t>
  </si>
  <si>
    <t>3.4. Resumos (até 3 páginas) apresentados como primeiro autor em Congressos e/ou Reuniões Científicas)</t>
  </si>
  <si>
    <t>Número de disciplinas com conceito</t>
  </si>
  <si>
    <t>comprovante(s)</t>
  </si>
  <si>
    <t>Número(s) do(s)</t>
  </si>
  <si>
    <t xml:space="preserve">Anos de </t>
  </si>
  <si>
    <t>experiência</t>
  </si>
  <si>
    <t>produção</t>
  </si>
  <si>
    <t>Quantidade de</t>
  </si>
  <si>
    <t xml:space="preserve">Peso por </t>
  </si>
  <si>
    <t>unidade</t>
  </si>
  <si>
    <t xml:space="preserve">Somatório do número </t>
  </si>
  <si>
    <t>de autores dos trabalhos</t>
  </si>
  <si>
    <t>3.5. Publicações de livros (com ISBN)</t>
  </si>
  <si>
    <t xml:space="preserve">      3.5.1. Autoria ou coautoria</t>
  </si>
  <si>
    <t xml:space="preserve">      3.5.2. Autor de Capítulo ou coautoria</t>
  </si>
  <si>
    <t xml:space="preserve">      3.5.3. Editor geral</t>
  </si>
  <si>
    <t>Máxima</t>
  </si>
  <si>
    <t>2.5. Orientação de Bolsistas de Iniciação Científica ou Tecnológica (Semestres como orientador)</t>
  </si>
  <si>
    <t>2.6. Orientação de trabalhos de conclusão de curso de graduação/pós-graduação</t>
  </si>
  <si>
    <t>2.7. Coordenador de Projetos de Pesquisa</t>
  </si>
  <si>
    <t>2.8. Participação como palestrante, avaliador, moderador, membro de comitê editorial de publicações científicas.</t>
  </si>
  <si>
    <t>SIGA AS INSTRUÇÕES ATENTAMENTE</t>
  </si>
  <si>
    <t>Fulano de tal…</t>
  </si>
  <si>
    <t>Nome do(a) candidato(a) ao Doutorado:</t>
  </si>
  <si>
    <t xml:space="preserve"> - Preencher apenas os ítens em amarelo</t>
  </si>
  <si>
    <t xml:space="preserve"> - Os pesos expressos nos itens 3.1. e 3.2 referem-se a classificação dos periódicos efetuada pela CAPES (Qualis do ano da candidatura).</t>
  </si>
  <si>
    <t xml:space="preserve"> - Não alterar os pesos dos ítens sob pena de desclassificação do(a) candidato(a)</t>
  </si>
  <si>
    <t xml:space="preserve"> - Artigos com carta de aceite serão considerados publicados. Cartas, emitidas por revistas, de recebimento de trabalhos não serão considerados para pontuação.</t>
  </si>
  <si>
    <t xml:space="preserve"> - Anexar ao final do currículo os comprovantes que pontuam nesse formulário, não inclua comprovantes que não são citados na planilha.</t>
  </si>
  <si>
    <t xml:space="preserve"> - Os comprovantes devem estar na ordem deste formulário e não do Lattes e deve estar identificado à que item ele se refere, colocando o número do item em sequência. Ex. os comprovantes do item 4.1 devem ser identificados como 4.1.1, 4.1.2, 4.1.3, etc..., conforme respectivo numero do comprovante a ser preenchido na segunda coluna da planilha. Aqueles comprovantes que não estiverem numerados de acordo com a norma, não serão considerados na pontuação.</t>
  </si>
  <si>
    <t>3.6. Patente registrada de produto desenvolvido</t>
  </si>
  <si>
    <t>Conceito obtidos nas disciplinas do Mestrado</t>
  </si>
  <si>
    <t>Peso por unidade</t>
  </si>
  <si>
    <t>2.9. Intercâmbio acadêmico no exterior durante a graduação (0,5 pontos/semestre)</t>
  </si>
  <si>
    <t>Experiência Profissional na área de Agronomia ou Biologia excluindo-se atividades no círculo familiar (preencher quantos mêses de experiência)</t>
  </si>
  <si>
    <t>ANEXO II - PLANILHA DE PONTUAÇÃO PARA CLASSIFICAÇÃO E CANDIDATURA AO</t>
  </si>
  <si>
    <t>Parte 1.HISTÓRICO DO MESTRADO (peso do ítem 30%)</t>
  </si>
  <si>
    <t>Observação: Nas partes 1, 2 e 4 há um máximo e a planilha calcula o valor automaticamente. Na Parte 3 deve ser levado em conta o quanto cada um dos candidatos(as) ponturaram, e por regra de três calcula-se, com base na máxima pontuação daquela seleção, a pontuação dos demais canditos.</t>
  </si>
  <si>
    <t>DOUTORADO - Versão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</si>
</sst>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164" formatCode="#,##0.00_-[$pontos]"/>
    <numFmt numFmtId="165" formatCode="&quot;R$&quot;#,##0.00"/>
    <numFmt numFmtId="166" formatCode="#,##0.00_-[$Pontos/artigo]"/>
    <numFmt numFmtId="167" formatCode="#,##0.00_-[$pontos/semestres]"/>
    <numFmt numFmtId="168" formatCode="#,##0.00_-[$pontos/curso]"/>
    <numFmt numFmtId="169" formatCode="#,##0.00_-[$pontos/participação]"/>
    <numFmt numFmtId="170" formatCode="#,##0.00_-[$Pontos/Resumo]"/>
    <numFmt numFmtId="171" formatCode="#,##0.00_-[$Pontos/Capitulo]"/>
    <numFmt numFmtId="172" formatCode="#,##0.00_-[$Pontos/Patente]"/>
    <numFmt numFmtId="173" formatCode="#,##0.00_-[$disciplinas com A]"/>
    <numFmt numFmtId="174" formatCode="#,##0.00_-[$disciplinas com B]"/>
    <numFmt numFmtId="175" formatCode="#,##0.00_-[$disciplinas com C]"/>
    <numFmt numFmtId="176" formatCode="#,##0.00_-[$pontos/Disciplina]"/>
    <numFmt numFmtId="177" formatCode="#,##0.00_-[$Meses]"/>
    <numFmt numFmtId="178" formatCode="#,##0.00_-[$Pontos/mês]"/>
    <numFmt numFmtId="179" formatCode="#,##0.00_-[$pontos/semestre/orientado]"/>
    <numFmt numFmtId="180" formatCode="#,##0.00_-[$pontos/projeto]"/>
    <numFmt numFmtId="181" formatCode="#,##0_-[$semestres]"/>
    <numFmt numFmtId="182" formatCode="#,##0_-[$Artigos A1]"/>
    <numFmt numFmtId="183" formatCode="#,##0_-[$Artigos A2]"/>
    <numFmt numFmtId="184" formatCode="#,##0_-[$Artigos B1]"/>
    <numFmt numFmtId="185" formatCode="#,##0_-[$Artigos B2]"/>
    <numFmt numFmtId="186" formatCode="#,##0_-[$Artigos B3]"/>
    <numFmt numFmtId="187" formatCode="#,##0_-[$Artigos B4]"/>
    <numFmt numFmtId="188" formatCode="#,##0_-[$Artigos B5]"/>
    <numFmt numFmtId="189" formatCode="#,##0_-[$autores]"/>
    <numFmt numFmtId="190" formatCode="#,##0_-[$Resumos]"/>
    <numFmt numFmtId="191" formatCode="#,##0_-[$Livros]"/>
    <numFmt numFmtId="192" formatCode="#,##0_-[$Capítulos]"/>
    <numFmt numFmtId="193" formatCode="#,##0_-[$Patentes]"/>
    <numFmt numFmtId="194" formatCode="#,##0_-[$Meses]"/>
    <numFmt numFmtId="195" formatCode="#,##0_-[$cursos]"/>
    <numFmt numFmtId="196" formatCode="#,##0_-[$orientações]"/>
    <numFmt numFmtId="197" formatCode="#,##0_-[$projetos]"/>
    <numFmt numFmtId="198" formatCode="#,##0_-[$participações]"/>
  </numFmts>
  <fonts count="1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4"/>
      <color theme="1"/>
      <name val="Calibri"/>
    </font>
    <font>
      <sz val="14"/>
      <color rgb="FF000000"/>
      <name val="Calibri"/>
    </font>
    <font>
      <b/>
      <sz val="14"/>
      <color theme="1"/>
      <name val="Calibri"/>
    </font>
    <font>
      <sz val="16"/>
      <color theme="1"/>
      <name val="Calibri"/>
    </font>
    <font>
      <sz val="16"/>
      <color rgb="FFFF0000"/>
      <name val="Calibri"/>
    </font>
    <font>
      <sz val="15"/>
      <color rgb="FFFF0000"/>
      <name val="Calibri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3" tint="0.59999389629810485"/>
        <bgColor indexed="64"/>
      </patternFill>
    </fill>
  </fills>
  <borders count="24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6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20">
    <xf numFmtId="0" fontId="0" fillId="0" borderId="0" xfId="0"/>
    <xf numFmtId="0" fontId="4" fillId="3" borderId="9" xfId="0" applyFont="1" applyFill="1" applyBorder="1" applyAlignment="1">
      <alignment horizontal="justify" vertical="top" wrapText="1"/>
    </xf>
    <xf numFmtId="0" fontId="4" fillId="0" borderId="9" xfId="0" applyFont="1" applyBorder="1" applyAlignment="1">
      <alignment horizontal="center" vertical="top" wrapText="1"/>
    </xf>
    <xf numFmtId="0" fontId="4" fillId="2" borderId="9" xfId="0" applyFont="1" applyFill="1" applyBorder="1" applyAlignment="1" applyProtection="1">
      <alignment horizontal="center" vertical="top" wrapText="1"/>
      <protection locked="0"/>
    </xf>
    <xf numFmtId="181" fontId="4" fillId="2" borderId="9" xfId="0" applyNumberFormat="1" applyFont="1" applyFill="1" applyBorder="1" applyAlignment="1" applyProtection="1">
      <alignment horizontal="right" vertical="top" wrapText="1"/>
      <protection locked="0"/>
    </xf>
    <xf numFmtId="164" fontId="5" fillId="0" borderId="9" xfId="0" applyNumberFormat="1" applyFont="1" applyBorder="1" applyAlignment="1">
      <alignment horizontal="right" vertical="top" wrapText="1"/>
    </xf>
    <xf numFmtId="164" fontId="4" fillId="0" borderId="9" xfId="0" applyNumberFormat="1" applyFont="1" applyBorder="1" applyAlignment="1">
      <alignment horizontal="right" vertical="top" wrapText="1"/>
    </xf>
    <xf numFmtId="195" fontId="4" fillId="2" borderId="9" xfId="0" applyNumberFormat="1" applyFont="1" applyFill="1" applyBorder="1" applyAlignment="1" applyProtection="1">
      <alignment horizontal="right" vertical="top" wrapText="1"/>
      <protection locked="0"/>
    </xf>
    <xf numFmtId="196" fontId="4" fillId="2" borderId="9" xfId="0" applyNumberFormat="1" applyFont="1" applyFill="1" applyBorder="1" applyAlignment="1" applyProtection="1">
      <alignment horizontal="right" vertical="top" wrapText="1"/>
      <protection locked="0"/>
    </xf>
    <xf numFmtId="197" fontId="4" fillId="2" borderId="9" xfId="0" applyNumberFormat="1" applyFont="1" applyFill="1" applyBorder="1" applyAlignment="1" applyProtection="1">
      <alignment horizontal="right" vertical="top" wrapText="1"/>
      <protection locked="0"/>
    </xf>
    <xf numFmtId="198" fontId="4" fillId="2" borderId="9" xfId="0" applyNumberFormat="1" applyFont="1" applyFill="1" applyBorder="1" applyAlignment="1" applyProtection="1">
      <alignment horizontal="right" vertical="top" wrapText="1"/>
      <protection locked="0"/>
    </xf>
    <xf numFmtId="0" fontId="4" fillId="3" borderId="9" xfId="0" applyFont="1" applyFill="1" applyBorder="1" applyAlignment="1">
      <alignment vertical="top" wrapText="1"/>
    </xf>
    <xf numFmtId="165" fontId="4" fillId="0" borderId="9" xfId="0" applyNumberFormat="1" applyFont="1" applyBorder="1" applyAlignment="1">
      <alignment horizontal="center" vertical="top" wrapText="1"/>
    </xf>
    <xf numFmtId="164" fontId="4" fillId="6" borderId="9" xfId="0" applyNumberFormat="1" applyFont="1" applyFill="1" applyBorder="1" applyAlignment="1">
      <alignment horizontal="center" vertical="top" wrapText="1"/>
    </xf>
    <xf numFmtId="0" fontId="4" fillId="0" borderId="9" xfId="0" applyFont="1" applyBorder="1" applyAlignment="1">
      <alignment vertical="top" wrapText="1"/>
    </xf>
    <xf numFmtId="182" fontId="4" fillId="2" borderId="9" xfId="0" applyNumberFormat="1" applyFont="1" applyFill="1" applyBorder="1" applyAlignment="1" applyProtection="1">
      <alignment horizontal="right" vertical="top" wrapText="1"/>
      <protection locked="0"/>
    </xf>
    <xf numFmtId="189" fontId="4" fillId="2" borderId="9" xfId="0" applyNumberFormat="1" applyFont="1" applyFill="1" applyBorder="1" applyAlignment="1" applyProtection="1">
      <alignment horizontal="right" vertical="top" wrapText="1"/>
      <protection locked="0"/>
    </xf>
    <xf numFmtId="183" fontId="4" fillId="2" borderId="9" xfId="0" applyNumberFormat="1" applyFont="1" applyFill="1" applyBorder="1" applyAlignment="1" applyProtection="1">
      <alignment horizontal="right" vertical="top" wrapText="1"/>
      <protection locked="0"/>
    </xf>
    <xf numFmtId="184" fontId="4" fillId="2" borderId="9" xfId="0" applyNumberFormat="1" applyFont="1" applyFill="1" applyBorder="1" applyAlignment="1" applyProtection="1">
      <alignment horizontal="right" vertical="top" wrapText="1"/>
      <protection locked="0"/>
    </xf>
    <xf numFmtId="185" fontId="4" fillId="2" borderId="9" xfId="0" applyNumberFormat="1" applyFont="1" applyFill="1" applyBorder="1" applyAlignment="1" applyProtection="1">
      <alignment horizontal="right" vertical="top" wrapText="1"/>
      <protection locked="0"/>
    </xf>
    <xf numFmtId="186" fontId="4" fillId="2" borderId="9" xfId="0" applyNumberFormat="1" applyFont="1" applyFill="1" applyBorder="1" applyAlignment="1" applyProtection="1">
      <alignment horizontal="right" vertical="top" wrapText="1"/>
      <protection locked="0"/>
    </xf>
    <xf numFmtId="187" fontId="4" fillId="2" borderId="9" xfId="0" applyNumberFormat="1" applyFont="1" applyFill="1" applyBorder="1" applyAlignment="1" applyProtection="1">
      <alignment horizontal="right" vertical="top" wrapText="1"/>
      <protection locked="0"/>
    </xf>
    <xf numFmtId="188" fontId="4" fillId="2" borderId="9" xfId="0" applyNumberFormat="1" applyFont="1" applyFill="1" applyBorder="1" applyAlignment="1" applyProtection="1">
      <alignment horizontal="right" vertical="top" wrapText="1"/>
      <protection locked="0"/>
    </xf>
    <xf numFmtId="190" fontId="5" fillId="5" borderId="9" xfId="0" applyNumberFormat="1" applyFont="1" applyFill="1" applyBorder="1" applyAlignment="1" applyProtection="1">
      <alignment horizontal="right" vertical="top" wrapText="1"/>
      <protection locked="0"/>
    </xf>
    <xf numFmtId="191" fontId="5" fillId="5" borderId="9" xfId="0" applyNumberFormat="1" applyFont="1" applyFill="1" applyBorder="1" applyAlignment="1" applyProtection="1">
      <alignment horizontal="right" vertical="top" wrapText="1"/>
      <protection locked="0"/>
    </xf>
    <xf numFmtId="192" fontId="5" fillId="5" borderId="9" xfId="0" applyNumberFormat="1" applyFont="1" applyFill="1" applyBorder="1" applyAlignment="1" applyProtection="1">
      <alignment horizontal="right" vertical="top" wrapText="1"/>
      <protection locked="0"/>
    </xf>
    <xf numFmtId="193" fontId="5" fillId="5" borderId="9" xfId="0" applyNumberFormat="1" applyFont="1" applyFill="1" applyBorder="1" applyAlignment="1" applyProtection="1">
      <alignment horizontal="right" vertical="top" wrapText="1"/>
      <protection locked="0"/>
    </xf>
    <xf numFmtId="0" fontId="4" fillId="0" borderId="9" xfId="0" applyFont="1" applyBorder="1" applyAlignment="1">
      <alignment horizontal="right" vertical="top" wrapText="1"/>
    </xf>
    <xf numFmtId="194" fontId="5" fillId="5" borderId="9" xfId="0" applyNumberFormat="1" applyFont="1" applyFill="1" applyBorder="1" applyAlignment="1" applyProtection="1">
      <alignment horizontal="right" vertical="top" wrapText="1"/>
      <protection locked="0"/>
    </xf>
    <xf numFmtId="177" fontId="5" fillId="0" borderId="9" xfId="0" applyNumberFormat="1" applyFont="1" applyBorder="1" applyAlignment="1">
      <alignment horizontal="right"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2" borderId="23" xfId="0" applyFont="1" applyFill="1" applyBorder="1" applyAlignment="1" applyProtection="1">
      <alignment horizontal="center" vertical="top" wrapText="1"/>
      <protection locked="0"/>
    </xf>
    <xf numFmtId="171" fontId="4" fillId="3" borderId="9" xfId="0" applyNumberFormat="1" applyFont="1" applyFill="1" applyBorder="1" applyAlignment="1">
      <alignment horizontal="right" vertical="top" wrapText="1"/>
    </xf>
    <xf numFmtId="172" fontId="4" fillId="3" borderId="9" xfId="0" applyNumberFormat="1" applyFont="1" applyFill="1" applyBorder="1" applyAlignment="1">
      <alignment horizontal="right" vertical="top" wrapText="1"/>
    </xf>
    <xf numFmtId="166" fontId="4" fillId="3" borderId="9" xfId="0" applyNumberFormat="1" applyFont="1" applyFill="1" applyBorder="1" applyAlignment="1">
      <alignment horizontal="right" vertical="top" wrapText="1"/>
    </xf>
    <xf numFmtId="170" fontId="4" fillId="3" borderId="9" xfId="0" applyNumberFormat="1" applyFont="1" applyFill="1" applyBorder="1" applyAlignment="1">
      <alignment horizontal="right" vertical="top" wrapText="1"/>
    </xf>
    <xf numFmtId="0" fontId="4" fillId="3" borderId="6" xfId="0" applyFont="1" applyFill="1" applyBorder="1" applyAlignment="1">
      <alignment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0" xfId="0" applyFont="1" applyFill="1" applyAlignment="1">
      <alignment vertical="top" wrapText="1"/>
    </xf>
    <xf numFmtId="0" fontId="4" fillId="3" borderId="12" xfId="0" applyFont="1" applyFill="1" applyBorder="1" applyAlignment="1">
      <alignment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right" vertical="top" wrapText="1"/>
    </xf>
    <xf numFmtId="0" fontId="4" fillId="3" borderId="2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 wrapText="1"/>
    </xf>
    <xf numFmtId="165" fontId="4" fillId="3" borderId="2" xfId="0" applyNumberFormat="1" applyFont="1" applyFill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4" fillId="3" borderId="4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right" vertical="top" wrapText="1"/>
    </xf>
    <xf numFmtId="0" fontId="6" fillId="3" borderId="10" xfId="0" applyFont="1" applyFill="1" applyBorder="1" applyAlignment="1">
      <alignment horizontal="center" vertical="top" wrapText="1"/>
    </xf>
    <xf numFmtId="0" fontId="6" fillId="3" borderId="23" xfId="0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2" xfId="0" applyFont="1" applyFill="1" applyBorder="1" applyAlignment="1">
      <alignment vertical="top" wrapText="1"/>
    </xf>
    <xf numFmtId="164" fontId="4" fillId="8" borderId="9" xfId="0" applyNumberFormat="1" applyFont="1" applyFill="1" applyBorder="1" applyAlignment="1">
      <alignment horizontal="right" vertical="top" wrapText="1"/>
    </xf>
    <xf numFmtId="164" fontId="4" fillId="3" borderId="9" xfId="0" applyNumberFormat="1" applyFont="1" applyFill="1" applyBorder="1" applyAlignment="1">
      <alignment horizontal="center" vertical="top" wrapText="1"/>
    </xf>
    <xf numFmtId="164" fontId="4" fillId="3" borderId="9" xfId="0" applyNumberFormat="1" applyFont="1" applyFill="1" applyBorder="1" applyAlignment="1">
      <alignment vertical="top" wrapText="1"/>
    </xf>
    <xf numFmtId="164" fontId="4" fillId="7" borderId="9" xfId="0" applyNumberFormat="1" applyFont="1" applyFill="1" applyBorder="1" applyAlignment="1">
      <alignment vertical="top" wrapText="1"/>
    </xf>
    <xf numFmtId="164" fontId="7" fillId="3" borderId="9" xfId="0" applyNumberFormat="1" applyFont="1" applyFill="1" applyBorder="1" applyAlignment="1">
      <alignment horizontal="center" vertical="top" wrapText="1"/>
    </xf>
    <xf numFmtId="164" fontId="8" fillId="3" borderId="9" xfId="0" applyNumberFormat="1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169" fontId="5" fillId="4" borderId="14" xfId="0" applyNumberFormat="1" applyFont="1" applyFill="1" applyBorder="1" applyAlignment="1">
      <alignment horizontal="center" vertical="top" wrapText="1"/>
    </xf>
    <xf numFmtId="169" fontId="5" fillId="4" borderId="15" xfId="0" applyNumberFormat="1" applyFont="1" applyFill="1" applyBorder="1" applyAlignment="1">
      <alignment horizontal="center" vertical="top" wrapText="1"/>
    </xf>
    <xf numFmtId="178" fontId="4" fillId="3" borderId="14" xfId="0" applyNumberFormat="1" applyFont="1" applyFill="1" applyBorder="1" applyAlignment="1">
      <alignment horizontal="center" vertical="top" wrapText="1"/>
    </xf>
    <xf numFmtId="178" fontId="4" fillId="3" borderId="15" xfId="0" applyNumberFormat="1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6" fillId="3" borderId="0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4" fillId="3" borderId="0" xfId="0" quotePrefix="1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3" borderId="14" xfId="0" applyFont="1" applyFill="1" applyBorder="1" applyAlignment="1">
      <alignment horizontal="center" vertical="top" wrapText="1"/>
    </xf>
    <xf numFmtId="0" fontId="4" fillId="3" borderId="15" xfId="0" applyFont="1" applyFill="1" applyBorder="1" applyAlignment="1">
      <alignment horizontal="center" vertical="top" wrapText="1"/>
    </xf>
    <xf numFmtId="164" fontId="9" fillId="3" borderId="16" xfId="0" applyNumberFormat="1" applyFont="1" applyFill="1" applyBorder="1" applyAlignment="1">
      <alignment horizontal="center" vertical="top" wrapText="1"/>
    </xf>
    <xf numFmtId="164" fontId="9" fillId="3" borderId="22" xfId="0" applyNumberFormat="1" applyFont="1" applyFill="1" applyBorder="1" applyAlignment="1">
      <alignment horizontal="center" vertical="top" wrapText="1"/>
    </xf>
    <xf numFmtId="164" fontId="9" fillId="3" borderId="17" xfId="0" applyNumberFormat="1" applyFont="1" applyFill="1" applyBorder="1" applyAlignment="1">
      <alignment horizontal="center" vertical="top" wrapText="1"/>
    </xf>
    <xf numFmtId="164" fontId="9" fillId="3" borderId="13" xfId="0" applyNumberFormat="1" applyFont="1" applyFill="1" applyBorder="1" applyAlignment="1">
      <alignment horizontal="center" vertical="top" wrapText="1"/>
    </xf>
    <xf numFmtId="164" fontId="9" fillId="3" borderId="0" xfId="0" applyNumberFormat="1" applyFont="1" applyFill="1" applyBorder="1" applyAlignment="1">
      <alignment horizontal="center" vertical="top" wrapText="1"/>
    </xf>
    <xf numFmtId="164" fontId="9" fillId="3" borderId="18" xfId="0" applyNumberFormat="1" applyFont="1" applyFill="1" applyBorder="1" applyAlignment="1">
      <alignment horizontal="center" vertical="top" wrapText="1"/>
    </xf>
    <xf numFmtId="164" fontId="9" fillId="3" borderId="19" xfId="0" applyNumberFormat="1" applyFont="1" applyFill="1" applyBorder="1" applyAlignment="1">
      <alignment horizontal="center" vertical="top" wrapText="1"/>
    </xf>
    <xf numFmtId="164" fontId="9" fillId="3" borderId="3" xfId="0" applyNumberFormat="1" applyFont="1" applyFill="1" applyBorder="1" applyAlignment="1">
      <alignment horizontal="center" vertical="top" wrapText="1"/>
    </xf>
    <xf numFmtId="164" fontId="9" fillId="3" borderId="20" xfId="0" applyNumberFormat="1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167" fontId="4" fillId="3" borderId="14" xfId="0" applyNumberFormat="1" applyFont="1" applyFill="1" applyBorder="1" applyAlignment="1">
      <alignment horizontal="center" vertical="top" wrapText="1"/>
    </xf>
    <xf numFmtId="167" fontId="4" fillId="3" borderId="15" xfId="0" applyNumberFormat="1" applyFont="1" applyFill="1" applyBorder="1" applyAlignment="1">
      <alignment horizontal="center" vertical="top" wrapText="1"/>
    </xf>
    <xf numFmtId="168" fontId="5" fillId="4" borderId="14" xfId="0" applyNumberFormat="1" applyFont="1" applyFill="1" applyBorder="1" applyAlignment="1">
      <alignment horizontal="center" vertical="top" wrapText="1"/>
    </xf>
    <xf numFmtId="168" fontId="5" fillId="4" borderId="15" xfId="0" applyNumberFormat="1" applyFont="1" applyFill="1" applyBorder="1" applyAlignment="1">
      <alignment horizontal="center" vertical="top" wrapText="1"/>
    </xf>
    <xf numFmtId="179" fontId="5" fillId="4" borderId="14" xfId="0" applyNumberFormat="1" applyFont="1" applyFill="1" applyBorder="1" applyAlignment="1">
      <alignment horizontal="center" vertical="top" wrapText="1"/>
    </xf>
    <xf numFmtId="179" fontId="5" fillId="4" borderId="15" xfId="0" applyNumberFormat="1" applyFont="1" applyFill="1" applyBorder="1" applyAlignment="1">
      <alignment horizontal="center" vertical="top" wrapText="1"/>
    </xf>
    <xf numFmtId="0" fontId="6" fillId="3" borderId="16" xfId="0" applyFont="1" applyFill="1" applyBorder="1" applyAlignment="1">
      <alignment horizontal="center" vertical="top" wrapText="1"/>
    </xf>
    <xf numFmtId="0" fontId="6" fillId="3" borderId="17" xfId="0" applyFont="1" applyFill="1" applyBorder="1" applyAlignment="1">
      <alignment horizontal="center" vertical="top" wrapText="1"/>
    </xf>
    <xf numFmtId="0" fontId="6" fillId="3" borderId="19" xfId="0" applyFont="1" applyFill="1" applyBorder="1" applyAlignment="1">
      <alignment horizontal="center" vertical="top" wrapText="1"/>
    </xf>
    <xf numFmtId="0" fontId="6" fillId="3" borderId="20" xfId="0" applyFont="1" applyFill="1" applyBorder="1" applyAlignment="1">
      <alignment horizontal="center" vertical="top" wrapText="1"/>
    </xf>
    <xf numFmtId="180" fontId="5" fillId="4" borderId="14" xfId="0" applyNumberFormat="1" applyFont="1" applyFill="1" applyBorder="1" applyAlignment="1">
      <alignment horizontal="center" vertical="top" wrapText="1"/>
    </xf>
    <xf numFmtId="180" fontId="5" fillId="4" borderId="15" xfId="0" applyNumberFormat="1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 applyProtection="1">
      <alignment horizontal="center" vertical="top" wrapText="1"/>
      <protection locked="0"/>
    </xf>
    <xf numFmtId="0" fontId="4" fillId="2" borderId="21" xfId="0" applyFont="1" applyFill="1" applyBorder="1" applyAlignment="1" applyProtection="1">
      <alignment horizontal="center" vertical="top" wrapText="1"/>
      <protection locked="0"/>
    </xf>
    <xf numFmtId="0" fontId="4" fillId="2" borderId="15" xfId="0" applyFont="1" applyFill="1" applyBorder="1" applyAlignment="1" applyProtection="1">
      <alignment horizontal="center" vertical="top" wrapText="1"/>
      <protection locked="0"/>
    </xf>
    <xf numFmtId="0" fontId="6" fillId="0" borderId="16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4" fillId="2" borderId="11" xfId="0" applyFont="1" applyFill="1" applyBorder="1" applyAlignment="1" applyProtection="1">
      <alignment horizontal="center" vertical="top" wrapText="1"/>
      <protection locked="0"/>
    </xf>
    <xf numFmtId="173" fontId="5" fillId="5" borderId="16" xfId="0" applyNumberFormat="1" applyFont="1" applyFill="1" applyBorder="1" applyAlignment="1" applyProtection="1">
      <alignment horizontal="center" vertical="top" wrapText="1"/>
      <protection locked="0"/>
    </xf>
    <xf numFmtId="173" fontId="5" fillId="5" borderId="17" xfId="0" applyNumberFormat="1" applyFont="1" applyFill="1" applyBorder="1" applyAlignment="1" applyProtection="1">
      <alignment horizontal="center" vertical="top" wrapText="1"/>
      <protection locked="0"/>
    </xf>
    <xf numFmtId="176" fontId="4" fillId="3" borderId="14" xfId="0" applyNumberFormat="1" applyFont="1" applyFill="1" applyBorder="1" applyAlignment="1">
      <alignment horizontal="center" vertical="top" wrapText="1"/>
    </xf>
    <xf numFmtId="176" fontId="4" fillId="3" borderId="15" xfId="0" applyNumberFormat="1" applyFont="1" applyFill="1" applyBorder="1" applyAlignment="1">
      <alignment horizontal="center" vertical="top" wrapText="1"/>
    </xf>
    <xf numFmtId="174" fontId="5" fillId="5" borderId="13" xfId="0" applyNumberFormat="1" applyFont="1" applyFill="1" applyBorder="1" applyAlignment="1" applyProtection="1">
      <alignment horizontal="center" vertical="top" wrapText="1"/>
      <protection locked="0"/>
    </xf>
    <xf numFmtId="174" fontId="5" fillId="5" borderId="18" xfId="0" applyNumberFormat="1" applyFont="1" applyFill="1" applyBorder="1" applyAlignment="1" applyProtection="1">
      <alignment horizontal="center" vertical="top" wrapText="1"/>
      <protection locked="0"/>
    </xf>
    <xf numFmtId="175" fontId="5" fillId="5" borderId="19" xfId="0" applyNumberFormat="1" applyFont="1" applyFill="1" applyBorder="1" applyAlignment="1" applyProtection="1">
      <alignment horizontal="center" vertical="top" wrapText="1"/>
      <protection locked="0"/>
    </xf>
    <xf numFmtId="175" fontId="5" fillId="5" borderId="20" xfId="0" applyNumberFormat="1" applyFont="1" applyFill="1" applyBorder="1" applyAlignment="1" applyProtection="1">
      <alignment horizontal="center" vertical="top" wrapText="1"/>
      <protection locked="0"/>
    </xf>
    <xf numFmtId="0" fontId="4" fillId="3" borderId="9" xfId="0" applyFont="1" applyFill="1" applyBorder="1" applyAlignment="1">
      <alignment horizontal="left" vertical="top" wrapText="1"/>
    </xf>
  </cellXfs>
  <cellStyles count="46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J85"/>
  <sheetViews>
    <sheetView tabSelected="1" view="pageLayout" topLeftCell="B1" workbookViewId="0">
      <selection activeCell="D4" sqref="D4:I4"/>
    </sheetView>
  </sheetViews>
  <sheetFormatPr baseColWidth="10" defaultRowHeight="18" x14ac:dyDescent="0"/>
  <cols>
    <col min="1" max="1" width="10.83203125" style="38"/>
    <col min="2" max="2" width="4" style="38" customWidth="1"/>
    <col min="3" max="3" width="55.6640625" style="38" customWidth="1"/>
    <col min="4" max="4" width="18.1640625" style="38" bestFit="1" customWidth="1"/>
    <col min="5" max="5" width="17.33203125" style="38" bestFit="1" customWidth="1"/>
    <col min="6" max="6" width="21.1640625" style="38" bestFit="1" customWidth="1"/>
    <col min="7" max="7" width="25.83203125" style="38" customWidth="1"/>
    <col min="8" max="8" width="19.5" style="38" bestFit="1" customWidth="1"/>
    <col min="9" max="9" width="14.83203125" style="38" bestFit="1" customWidth="1"/>
    <col min="10" max="10" width="4.33203125" style="38" customWidth="1"/>
    <col min="11" max="16384" width="10.83203125" style="38"/>
  </cols>
  <sheetData>
    <row r="1" spans="2:10">
      <c r="B1" s="36"/>
      <c r="C1" s="99" t="s">
        <v>79</v>
      </c>
      <c r="D1" s="99"/>
      <c r="E1" s="99"/>
      <c r="F1" s="99"/>
      <c r="G1" s="99"/>
      <c r="H1" s="99"/>
      <c r="I1" s="99"/>
      <c r="J1" s="37"/>
    </row>
    <row r="2" spans="2:10">
      <c r="B2" s="39"/>
      <c r="C2" s="100" t="s">
        <v>82</v>
      </c>
      <c r="D2" s="100"/>
      <c r="E2" s="100"/>
      <c r="F2" s="100"/>
      <c r="G2" s="100"/>
      <c r="H2" s="100"/>
      <c r="I2" s="100"/>
      <c r="J2" s="40"/>
    </row>
    <row r="3" spans="2:10">
      <c r="B3" s="39"/>
      <c r="C3" s="60" t="s">
        <v>65</v>
      </c>
      <c r="D3" s="60"/>
      <c r="E3" s="60"/>
      <c r="F3" s="60"/>
      <c r="G3" s="60"/>
      <c r="H3" s="60"/>
      <c r="I3" s="60"/>
      <c r="J3" s="41"/>
    </row>
    <row r="4" spans="2:10">
      <c r="B4" s="39"/>
      <c r="C4" s="42" t="s">
        <v>67</v>
      </c>
      <c r="D4" s="101" t="s">
        <v>66</v>
      </c>
      <c r="E4" s="102"/>
      <c r="F4" s="102"/>
      <c r="G4" s="102"/>
      <c r="H4" s="102"/>
      <c r="I4" s="103"/>
      <c r="J4" s="43"/>
    </row>
    <row r="5" spans="2:10">
      <c r="B5" s="39"/>
      <c r="C5" s="49"/>
      <c r="D5" s="30"/>
      <c r="E5" s="30"/>
      <c r="F5" s="30"/>
      <c r="G5" s="30"/>
      <c r="H5" s="30"/>
      <c r="I5" s="30"/>
      <c r="J5" s="43"/>
    </row>
    <row r="6" spans="2:10">
      <c r="B6" s="39"/>
      <c r="C6" s="68" t="s">
        <v>80</v>
      </c>
      <c r="D6" s="68"/>
      <c r="E6" s="68"/>
      <c r="F6" s="68"/>
      <c r="G6" s="68"/>
      <c r="H6" s="68"/>
      <c r="I6" s="68"/>
      <c r="J6" s="69"/>
    </row>
    <row r="7" spans="2:10">
      <c r="B7" s="39"/>
      <c r="C7" s="50"/>
      <c r="D7" s="50" t="s">
        <v>47</v>
      </c>
      <c r="E7" s="104" t="s">
        <v>75</v>
      </c>
      <c r="F7" s="105"/>
      <c r="G7" s="105"/>
      <c r="H7" s="106"/>
      <c r="I7" s="50" t="s">
        <v>1</v>
      </c>
      <c r="J7" s="43"/>
    </row>
    <row r="8" spans="2:10">
      <c r="B8" s="39"/>
      <c r="C8" s="51"/>
      <c r="D8" s="51" t="s">
        <v>46</v>
      </c>
      <c r="E8" s="107"/>
      <c r="F8" s="108"/>
      <c r="G8" s="108"/>
      <c r="H8" s="109"/>
      <c r="I8" s="51"/>
      <c r="J8" s="43"/>
    </row>
    <row r="9" spans="2:10">
      <c r="B9" s="39"/>
      <c r="C9" s="11" t="s">
        <v>34</v>
      </c>
      <c r="D9" s="2"/>
      <c r="E9" s="66" t="s">
        <v>45</v>
      </c>
      <c r="F9" s="67"/>
      <c r="G9" s="66" t="s">
        <v>6</v>
      </c>
      <c r="H9" s="67"/>
      <c r="I9" s="2"/>
      <c r="J9" s="43"/>
    </row>
    <row r="10" spans="2:10">
      <c r="B10" s="39"/>
      <c r="C10" s="11" t="s">
        <v>29</v>
      </c>
      <c r="D10" s="110"/>
      <c r="E10" s="111">
        <v>0</v>
      </c>
      <c r="F10" s="112"/>
      <c r="G10" s="113">
        <v>10</v>
      </c>
      <c r="H10" s="114"/>
      <c r="I10" s="6" t="e">
        <f>((E10*G10)+(E11*G11)+(E12*G12))/(E10+E11+E12)</f>
        <v>#DIV/0!</v>
      </c>
      <c r="J10" s="43"/>
    </row>
    <row r="11" spans="2:10">
      <c r="B11" s="39"/>
      <c r="C11" s="11" t="s">
        <v>30</v>
      </c>
      <c r="D11" s="110"/>
      <c r="E11" s="115">
        <v>0</v>
      </c>
      <c r="F11" s="116"/>
      <c r="G11" s="113">
        <v>7.5</v>
      </c>
      <c r="H11" s="114"/>
      <c r="I11" s="6"/>
      <c r="J11" s="43"/>
    </row>
    <row r="12" spans="2:10">
      <c r="B12" s="39"/>
      <c r="C12" s="11" t="s">
        <v>31</v>
      </c>
      <c r="D12" s="110"/>
      <c r="E12" s="117">
        <v>0</v>
      </c>
      <c r="F12" s="118"/>
      <c r="G12" s="113">
        <v>2</v>
      </c>
      <c r="H12" s="114"/>
      <c r="I12" s="6"/>
      <c r="J12" s="43"/>
    </row>
    <row r="13" spans="2:10">
      <c r="B13" s="39"/>
      <c r="C13" s="11"/>
      <c r="D13" s="14"/>
      <c r="E13" s="86"/>
      <c r="F13" s="86"/>
      <c r="G13" s="86"/>
      <c r="H13" s="86"/>
      <c r="I13" s="13" t="e">
        <f>I10*3</f>
        <v>#DIV/0!</v>
      </c>
      <c r="J13" s="43"/>
    </row>
    <row r="14" spans="2:10">
      <c r="B14" s="39"/>
      <c r="C14" s="44"/>
      <c r="D14" s="44"/>
      <c r="E14" s="44"/>
      <c r="F14" s="44"/>
      <c r="G14" s="44"/>
      <c r="H14" s="44"/>
      <c r="I14" s="44"/>
      <c r="J14" s="43"/>
    </row>
    <row r="15" spans="2:10">
      <c r="B15" s="39"/>
      <c r="C15" s="52" t="s">
        <v>25</v>
      </c>
      <c r="D15" s="44"/>
      <c r="E15" s="44"/>
      <c r="F15" s="44"/>
      <c r="G15" s="44"/>
      <c r="H15" s="44"/>
      <c r="I15" s="44"/>
      <c r="J15" s="43"/>
    </row>
    <row r="16" spans="2:10" ht="15" customHeight="1">
      <c r="B16" s="39"/>
      <c r="C16" s="50"/>
      <c r="D16" s="50" t="s">
        <v>47</v>
      </c>
      <c r="E16" s="50" t="s">
        <v>0</v>
      </c>
      <c r="F16" s="93" t="s">
        <v>76</v>
      </c>
      <c r="G16" s="94"/>
      <c r="H16" s="50" t="s">
        <v>0</v>
      </c>
      <c r="I16" s="50" t="s">
        <v>1</v>
      </c>
      <c r="J16" s="43"/>
    </row>
    <row r="17" spans="2:10">
      <c r="B17" s="39"/>
      <c r="C17" s="51"/>
      <c r="D17" s="51" t="s">
        <v>46</v>
      </c>
      <c r="E17" s="51"/>
      <c r="F17" s="95"/>
      <c r="G17" s="96"/>
      <c r="H17" s="51" t="s">
        <v>60</v>
      </c>
      <c r="I17" s="51"/>
      <c r="J17" s="43"/>
    </row>
    <row r="18" spans="2:10">
      <c r="B18" s="39"/>
      <c r="C18" s="11" t="s">
        <v>37</v>
      </c>
      <c r="D18" s="31"/>
      <c r="E18" s="4">
        <v>0</v>
      </c>
      <c r="F18" s="87">
        <v>0.5</v>
      </c>
      <c r="G18" s="88"/>
      <c r="H18" s="5">
        <v>7</v>
      </c>
      <c r="I18" s="6">
        <f t="shared" ref="I18:I26" si="0">IF(E18&gt;(H18/F18),H18,E18*F18)</f>
        <v>0</v>
      </c>
      <c r="J18" s="43"/>
    </row>
    <row r="19" spans="2:10">
      <c r="B19" s="39"/>
      <c r="C19" s="11" t="s">
        <v>38</v>
      </c>
      <c r="D19" s="3"/>
      <c r="E19" s="4">
        <v>0</v>
      </c>
      <c r="F19" s="87">
        <v>0.25</v>
      </c>
      <c r="G19" s="88"/>
      <c r="H19" s="5">
        <v>3</v>
      </c>
      <c r="I19" s="6">
        <f t="shared" si="0"/>
        <v>0</v>
      </c>
      <c r="J19" s="43"/>
    </row>
    <row r="20" spans="2:10" ht="36">
      <c r="B20" s="39"/>
      <c r="C20" s="1" t="s">
        <v>39</v>
      </c>
      <c r="D20" s="3"/>
      <c r="E20" s="4">
        <v>0</v>
      </c>
      <c r="F20" s="87">
        <v>1.5</v>
      </c>
      <c r="G20" s="88"/>
      <c r="H20" s="5">
        <v>2</v>
      </c>
      <c r="I20" s="6">
        <f t="shared" si="0"/>
        <v>0</v>
      </c>
      <c r="J20" s="43"/>
    </row>
    <row r="21" spans="2:10" ht="54">
      <c r="B21" s="39"/>
      <c r="C21" s="1" t="s">
        <v>40</v>
      </c>
      <c r="D21" s="3"/>
      <c r="E21" s="7">
        <v>0</v>
      </c>
      <c r="F21" s="89">
        <v>2</v>
      </c>
      <c r="G21" s="90"/>
      <c r="H21" s="5">
        <v>3</v>
      </c>
      <c r="I21" s="6">
        <f t="shared" si="0"/>
        <v>0</v>
      </c>
      <c r="J21" s="43"/>
    </row>
    <row r="22" spans="2:10" ht="36">
      <c r="B22" s="39"/>
      <c r="C22" s="1" t="s">
        <v>61</v>
      </c>
      <c r="D22" s="3"/>
      <c r="E22" s="4">
        <v>0</v>
      </c>
      <c r="F22" s="91">
        <v>1</v>
      </c>
      <c r="G22" s="92"/>
      <c r="H22" s="5">
        <v>6</v>
      </c>
      <c r="I22" s="6">
        <f t="shared" si="0"/>
        <v>0</v>
      </c>
      <c r="J22" s="43"/>
    </row>
    <row r="23" spans="2:10" ht="36">
      <c r="B23" s="39"/>
      <c r="C23" s="1" t="s">
        <v>62</v>
      </c>
      <c r="D23" s="3"/>
      <c r="E23" s="8">
        <v>0</v>
      </c>
      <c r="F23" s="62">
        <v>0.5</v>
      </c>
      <c r="G23" s="63"/>
      <c r="H23" s="5">
        <v>3</v>
      </c>
      <c r="I23" s="6">
        <f t="shared" si="0"/>
        <v>0</v>
      </c>
      <c r="J23" s="43"/>
    </row>
    <row r="24" spans="2:10">
      <c r="B24" s="39"/>
      <c r="C24" s="1" t="s">
        <v>63</v>
      </c>
      <c r="D24" s="3"/>
      <c r="E24" s="9">
        <v>0</v>
      </c>
      <c r="F24" s="97">
        <v>0.5</v>
      </c>
      <c r="G24" s="98"/>
      <c r="H24" s="5">
        <v>3</v>
      </c>
      <c r="I24" s="6">
        <f t="shared" si="0"/>
        <v>0</v>
      </c>
      <c r="J24" s="43"/>
    </row>
    <row r="25" spans="2:10" ht="54">
      <c r="B25" s="39"/>
      <c r="C25" s="1" t="s">
        <v>64</v>
      </c>
      <c r="D25" s="3"/>
      <c r="E25" s="10">
        <v>0</v>
      </c>
      <c r="F25" s="62">
        <v>0.05</v>
      </c>
      <c r="G25" s="63"/>
      <c r="H25" s="5">
        <v>0.5</v>
      </c>
      <c r="I25" s="6">
        <f t="shared" si="0"/>
        <v>0</v>
      </c>
      <c r="J25" s="43"/>
    </row>
    <row r="26" spans="2:10" ht="36">
      <c r="B26" s="39"/>
      <c r="C26" s="11" t="s">
        <v>77</v>
      </c>
      <c r="D26" s="3"/>
      <c r="E26" s="4">
        <v>0</v>
      </c>
      <c r="F26" s="87">
        <v>0.5</v>
      </c>
      <c r="G26" s="88"/>
      <c r="H26" s="5">
        <v>2.5</v>
      </c>
      <c r="I26" s="6">
        <f t="shared" si="0"/>
        <v>0</v>
      </c>
      <c r="J26" s="43"/>
    </row>
    <row r="27" spans="2:10">
      <c r="B27" s="39"/>
      <c r="C27" s="11" t="s">
        <v>1</v>
      </c>
      <c r="D27" s="2"/>
      <c r="E27" s="2"/>
      <c r="F27" s="66"/>
      <c r="G27" s="67"/>
      <c r="H27" s="12"/>
      <c r="I27" s="13">
        <f>SUM(I18:I26)</f>
        <v>0</v>
      </c>
      <c r="J27" s="45"/>
    </row>
    <row r="28" spans="2:10">
      <c r="B28" s="39"/>
      <c r="C28" s="44" t="s">
        <v>2</v>
      </c>
      <c r="D28" s="44"/>
      <c r="E28" s="44"/>
      <c r="F28" s="44"/>
      <c r="G28" s="44"/>
      <c r="H28" s="44"/>
      <c r="I28" s="44"/>
      <c r="J28" s="43"/>
    </row>
    <row r="29" spans="2:10">
      <c r="B29" s="39"/>
      <c r="C29" s="68" t="s">
        <v>35</v>
      </c>
      <c r="D29" s="68"/>
      <c r="E29" s="68"/>
      <c r="F29" s="68"/>
      <c r="G29" s="68"/>
      <c r="H29" s="68"/>
      <c r="I29" s="68"/>
      <c r="J29" s="69"/>
    </row>
    <row r="30" spans="2:10">
      <c r="B30" s="39"/>
      <c r="C30" s="50"/>
      <c r="D30" s="50" t="s">
        <v>47</v>
      </c>
      <c r="E30" s="50" t="s">
        <v>51</v>
      </c>
      <c r="F30" s="50" t="s">
        <v>52</v>
      </c>
      <c r="G30" s="50" t="s">
        <v>54</v>
      </c>
      <c r="H30" s="50" t="s">
        <v>0</v>
      </c>
      <c r="I30" s="50" t="s">
        <v>1</v>
      </c>
      <c r="J30" s="53"/>
    </row>
    <row r="31" spans="2:10">
      <c r="B31" s="39"/>
      <c r="C31" s="51"/>
      <c r="D31" s="51" t="s">
        <v>46</v>
      </c>
      <c r="E31" s="51" t="s">
        <v>50</v>
      </c>
      <c r="F31" s="51" t="s">
        <v>53</v>
      </c>
      <c r="G31" s="51" t="s">
        <v>55</v>
      </c>
      <c r="H31" s="51" t="s">
        <v>60</v>
      </c>
      <c r="I31" s="51"/>
      <c r="J31" s="53"/>
    </row>
    <row r="32" spans="2:10" ht="18" customHeight="1">
      <c r="B32" s="39"/>
      <c r="C32" s="72" t="s">
        <v>41</v>
      </c>
      <c r="D32" s="73"/>
      <c r="E32" s="73"/>
      <c r="F32" s="73"/>
      <c r="G32" s="73"/>
      <c r="H32" s="73"/>
      <c r="I32" s="74"/>
      <c r="J32" s="43"/>
    </row>
    <row r="33" spans="2:10">
      <c r="B33" s="39"/>
      <c r="C33" s="1" t="s">
        <v>7</v>
      </c>
      <c r="D33" s="3"/>
      <c r="E33" s="15">
        <v>0</v>
      </c>
      <c r="F33" s="34">
        <v>20</v>
      </c>
      <c r="G33" s="16">
        <v>0</v>
      </c>
      <c r="H33" s="14"/>
      <c r="I33" s="54">
        <f t="shared" ref="I33:I39" si="1">IF(G33&lt;=(6*E33),(E33*F33),IF(G33&lt;=(10*E33),(E33*F33*0.75),(F33*E33*0.5)))</f>
        <v>0</v>
      </c>
      <c r="J33" s="43"/>
    </row>
    <row r="34" spans="2:10">
      <c r="B34" s="39"/>
      <c r="C34" s="1" t="s">
        <v>8</v>
      </c>
      <c r="D34" s="3"/>
      <c r="E34" s="17">
        <v>0</v>
      </c>
      <c r="F34" s="34">
        <v>17</v>
      </c>
      <c r="G34" s="16">
        <v>0</v>
      </c>
      <c r="H34" s="14"/>
      <c r="I34" s="54">
        <f t="shared" si="1"/>
        <v>0</v>
      </c>
      <c r="J34" s="43"/>
    </row>
    <row r="35" spans="2:10">
      <c r="B35" s="39"/>
      <c r="C35" s="1" t="s">
        <v>9</v>
      </c>
      <c r="D35" s="3"/>
      <c r="E35" s="18">
        <v>0</v>
      </c>
      <c r="F35" s="34">
        <v>14</v>
      </c>
      <c r="G35" s="16">
        <v>0</v>
      </c>
      <c r="H35" s="14"/>
      <c r="I35" s="54">
        <f t="shared" si="1"/>
        <v>0</v>
      </c>
      <c r="J35" s="43"/>
    </row>
    <row r="36" spans="2:10">
      <c r="B36" s="39"/>
      <c r="C36" s="1" t="s">
        <v>10</v>
      </c>
      <c r="D36" s="3"/>
      <c r="E36" s="19">
        <v>0</v>
      </c>
      <c r="F36" s="34">
        <v>11</v>
      </c>
      <c r="G36" s="16">
        <v>0</v>
      </c>
      <c r="H36" s="14"/>
      <c r="I36" s="54">
        <f t="shared" si="1"/>
        <v>0</v>
      </c>
      <c r="J36" s="43"/>
    </row>
    <row r="37" spans="2:10">
      <c r="B37" s="39"/>
      <c r="C37" s="1" t="s">
        <v>11</v>
      </c>
      <c r="D37" s="3"/>
      <c r="E37" s="20">
        <v>0</v>
      </c>
      <c r="F37" s="34">
        <v>8</v>
      </c>
      <c r="G37" s="16">
        <v>0</v>
      </c>
      <c r="H37" s="14"/>
      <c r="I37" s="54">
        <f t="shared" si="1"/>
        <v>0</v>
      </c>
      <c r="J37" s="43"/>
    </row>
    <row r="38" spans="2:10">
      <c r="B38" s="39"/>
      <c r="C38" s="1" t="s">
        <v>12</v>
      </c>
      <c r="D38" s="3"/>
      <c r="E38" s="21">
        <v>0</v>
      </c>
      <c r="F38" s="34">
        <v>5</v>
      </c>
      <c r="G38" s="16">
        <v>0</v>
      </c>
      <c r="H38" s="14"/>
      <c r="I38" s="54">
        <f t="shared" si="1"/>
        <v>0</v>
      </c>
      <c r="J38" s="43"/>
    </row>
    <row r="39" spans="2:10">
      <c r="B39" s="39"/>
      <c r="C39" s="1" t="s">
        <v>13</v>
      </c>
      <c r="D39" s="3"/>
      <c r="E39" s="22">
        <v>0</v>
      </c>
      <c r="F39" s="34">
        <v>2</v>
      </c>
      <c r="G39" s="16">
        <v>0</v>
      </c>
      <c r="H39" s="14"/>
      <c r="I39" s="54">
        <f t="shared" si="1"/>
        <v>0</v>
      </c>
      <c r="J39" s="43"/>
    </row>
    <row r="40" spans="2:10" ht="18" customHeight="1">
      <c r="B40" s="39"/>
      <c r="C40" s="72" t="s">
        <v>42</v>
      </c>
      <c r="D40" s="73"/>
      <c r="E40" s="73"/>
      <c r="F40" s="73"/>
      <c r="G40" s="73"/>
      <c r="H40" s="73"/>
      <c r="I40" s="74"/>
      <c r="J40" s="43"/>
    </row>
    <row r="41" spans="2:10">
      <c r="B41" s="39"/>
      <c r="C41" s="1" t="s">
        <v>14</v>
      </c>
      <c r="D41" s="3"/>
      <c r="E41" s="15">
        <v>0</v>
      </c>
      <c r="F41" s="34">
        <f t="shared" ref="F41:F47" si="2">F33/2</f>
        <v>10</v>
      </c>
      <c r="G41" s="16">
        <v>0</v>
      </c>
      <c r="H41" s="14"/>
      <c r="I41" s="54">
        <f t="shared" ref="I41:I49" si="3">IF(G41&lt;=(6*E41),(E41*F41),IF(G41&lt;=(10*E41),(E41*F41*0.75),(F41*E41*0.5)))</f>
        <v>0</v>
      </c>
      <c r="J41" s="43"/>
    </row>
    <row r="42" spans="2:10">
      <c r="B42" s="39"/>
      <c r="C42" s="1" t="s">
        <v>15</v>
      </c>
      <c r="D42" s="3"/>
      <c r="E42" s="17">
        <v>0</v>
      </c>
      <c r="F42" s="34">
        <f t="shared" si="2"/>
        <v>8.5</v>
      </c>
      <c r="G42" s="16">
        <v>0</v>
      </c>
      <c r="H42" s="14"/>
      <c r="I42" s="54">
        <f t="shared" si="3"/>
        <v>0</v>
      </c>
      <c r="J42" s="43"/>
    </row>
    <row r="43" spans="2:10">
      <c r="B43" s="39"/>
      <c r="C43" s="1" t="s">
        <v>16</v>
      </c>
      <c r="D43" s="3"/>
      <c r="E43" s="18">
        <v>0</v>
      </c>
      <c r="F43" s="34">
        <f t="shared" si="2"/>
        <v>7</v>
      </c>
      <c r="G43" s="16">
        <v>0</v>
      </c>
      <c r="H43" s="14"/>
      <c r="I43" s="54">
        <f t="shared" si="3"/>
        <v>0</v>
      </c>
      <c r="J43" s="43"/>
    </row>
    <row r="44" spans="2:10">
      <c r="B44" s="39"/>
      <c r="C44" s="1" t="s">
        <v>17</v>
      </c>
      <c r="D44" s="3"/>
      <c r="E44" s="19">
        <v>0</v>
      </c>
      <c r="F44" s="34">
        <f t="shared" si="2"/>
        <v>5.5</v>
      </c>
      <c r="G44" s="16">
        <v>0</v>
      </c>
      <c r="H44" s="14"/>
      <c r="I44" s="54">
        <f t="shared" si="3"/>
        <v>0</v>
      </c>
      <c r="J44" s="43"/>
    </row>
    <row r="45" spans="2:10">
      <c r="B45" s="39"/>
      <c r="C45" s="1" t="s">
        <v>18</v>
      </c>
      <c r="D45" s="3"/>
      <c r="E45" s="20">
        <v>0</v>
      </c>
      <c r="F45" s="34">
        <f t="shared" si="2"/>
        <v>4</v>
      </c>
      <c r="G45" s="16">
        <v>0</v>
      </c>
      <c r="H45" s="14"/>
      <c r="I45" s="54">
        <f t="shared" si="3"/>
        <v>0</v>
      </c>
      <c r="J45" s="43"/>
    </row>
    <row r="46" spans="2:10">
      <c r="B46" s="39"/>
      <c r="C46" s="1" t="s">
        <v>19</v>
      </c>
      <c r="D46" s="3"/>
      <c r="E46" s="21">
        <v>0</v>
      </c>
      <c r="F46" s="34">
        <f t="shared" si="2"/>
        <v>2.5</v>
      </c>
      <c r="G46" s="16">
        <v>0</v>
      </c>
      <c r="H46" s="14"/>
      <c r="I46" s="54">
        <f t="shared" si="3"/>
        <v>0</v>
      </c>
      <c r="J46" s="43"/>
    </row>
    <row r="47" spans="2:10">
      <c r="B47" s="39"/>
      <c r="C47" s="1" t="s">
        <v>20</v>
      </c>
      <c r="D47" s="3"/>
      <c r="E47" s="22">
        <v>0</v>
      </c>
      <c r="F47" s="34">
        <f t="shared" si="2"/>
        <v>1</v>
      </c>
      <c r="G47" s="16">
        <v>0</v>
      </c>
      <c r="H47" s="14"/>
      <c r="I47" s="54">
        <f t="shared" si="3"/>
        <v>0</v>
      </c>
      <c r="J47" s="43"/>
    </row>
    <row r="48" spans="2:10" ht="54">
      <c r="B48" s="39"/>
      <c r="C48" s="1" t="s">
        <v>43</v>
      </c>
      <c r="D48" s="3"/>
      <c r="E48" s="23">
        <v>0</v>
      </c>
      <c r="F48" s="35">
        <v>1</v>
      </c>
      <c r="G48" s="46"/>
      <c r="H48" s="5">
        <v>10</v>
      </c>
      <c r="I48" s="54">
        <f t="shared" si="3"/>
        <v>0</v>
      </c>
      <c r="J48" s="43"/>
    </row>
    <row r="49" spans="2:10" ht="36">
      <c r="B49" s="39"/>
      <c r="C49" s="1" t="s">
        <v>44</v>
      </c>
      <c r="D49" s="3"/>
      <c r="E49" s="23">
        <v>0</v>
      </c>
      <c r="F49" s="35">
        <v>0.5</v>
      </c>
      <c r="G49" s="46"/>
      <c r="H49" s="5">
        <v>5</v>
      </c>
      <c r="I49" s="54">
        <f t="shared" si="3"/>
        <v>0</v>
      </c>
      <c r="J49" s="43"/>
    </row>
    <row r="50" spans="2:10">
      <c r="B50" s="39"/>
      <c r="C50" s="72" t="s">
        <v>56</v>
      </c>
      <c r="D50" s="73"/>
      <c r="E50" s="73"/>
      <c r="F50" s="73"/>
      <c r="G50" s="73"/>
      <c r="H50" s="73"/>
      <c r="I50" s="74"/>
      <c r="J50" s="43"/>
    </row>
    <row r="51" spans="2:10">
      <c r="B51" s="39"/>
      <c r="C51" s="1" t="s">
        <v>57</v>
      </c>
      <c r="D51" s="3"/>
      <c r="E51" s="24">
        <v>0</v>
      </c>
      <c r="F51" s="32">
        <v>3</v>
      </c>
      <c r="G51" s="46"/>
      <c r="H51" s="14"/>
      <c r="I51" s="6">
        <f>F51*E51</f>
        <v>0</v>
      </c>
      <c r="J51" s="43"/>
    </row>
    <row r="52" spans="2:10">
      <c r="B52" s="39"/>
      <c r="C52" s="1" t="s">
        <v>58</v>
      </c>
      <c r="D52" s="3"/>
      <c r="E52" s="25">
        <v>0</v>
      </c>
      <c r="F52" s="32">
        <v>2</v>
      </c>
      <c r="G52" s="46"/>
      <c r="H52" s="14"/>
      <c r="I52" s="6">
        <f>F52*E52</f>
        <v>0</v>
      </c>
      <c r="J52" s="43"/>
    </row>
    <row r="53" spans="2:10">
      <c r="B53" s="39"/>
      <c r="C53" s="1" t="s">
        <v>59</v>
      </c>
      <c r="D53" s="3"/>
      <c r="E53" s="24">
        <v>0</v>
      </c>
      <c r="F53" s="32">
        <v>1</v>
      </c>
      <c r="G53" s="46"/>
      <c r="H53" s="14"/>
      <c r="I53" s="6">
        <f>F53*E53</f>
        <v>0</v>
      </c>
      <c r="J53" s="43"/>
    </row>
    <row r="54" spans="2:10">
      <c r="B54" s="39"/>
      <c r="C54" s="11" t="s">
        <v>74</v>
      </c>
      <c r="D54" s="3"/>
      <c r="E54" s="26">
        <v>0</v>
      </c>
      <c r="F54" s="33">
        <v>4</v>
      </c>
      <c r="G54" s="46"/>
      <c r="H54" s="5"/>
      <c r="I54" s="6">
        <f>F54*E54</f>
        <v>0</v>
      </c>
      <c r="J54" s="43"/>
    </row>
    <row r="55" spans="2:10">
      <c r="B55" s="39"/>
      <c r="C55" s="11"/>
      <c r="D55" s="2"/>
      <c r="E55" s="27"/>
      <c r="F55" s="2"/>
      <c r="G55" s="2"/>
      <c r="H55" s="2"/>
      <c r="I55" s="13">
        <f>SUM(I33:I54)</f>
        <v>0</v>
      </c>
      <c r="J55" s="43"/>
    </row>
    <row r="56" spans="2:10">
      <c r="B56" s="39"/>
      <c r="C56" s="44"/>
      <c r="D56" s="44"/>
      <c r="E56" s="44"/>
      <c r="F56" s="44"/>
      <c r="G56" s="44"/>
      <c r="H56" s="44"/>
      <c r="I56" s="44"/>
      <c r="J56" s="43"/>
    </row>
    <row r="57" spans="2:10">
      <c r="B57" s="39"/>
      <c r="C57" s="68" t="s">
        <v>36</v>
      </c>
      <c r="D57" s="68"/>
      <c r="E57" s="68"/>
      <c r="F57" s="68"/>
      <c r="G57" s="68"/>
      <c r="H57" s="68"/>
      <c r="I57" s="68"/>
      <c r="J57" s="69"/>
    </row>
    <row r="58" spans="2:10">
      <c r="B58" s="39"/>
      <c r="C58" s="50"/>
      <c r="D58" s="50" t="s">
        <v>47</v>
      </c>
      <c r="E58" s="50" t="s">
        <v>48</v>
      </c>
      <c r="F58" s="93" t="s">
        <v>23</v>
      </c>
      <c r="G58" s="94"/>
      <c r="H58" s="50" t="s">
        <v>22</v>
      </c>
      <c r="I58" s="50" t="s">
        <v>1</v>
      </c>
      <c r="J58" s="53"/>
    </row>
    <row r="59" spans="2:10">
      <c r="B59" s="39"/>
      <c r="C59" s="51"/>
      <c r="D59" s="51" t="s">
        <v>46</v>
      </c>
      <c r="E59" s="51" t="s">
        <v>49</v>
      </c>
      <c r="F59" s="95"/>
      <c r="G59" s="96"/>
      <c r="H59" s="51"/>
      <c r="I59" s="51"/>
      <c r="J59" s="53"/>
    </row>
    <row r="60" spans="2:10" ht="54">
      <c r="B60" s="39"/>
      <c r="C60" s="11" t="s">
        <v>78</v>
      </c>
      <c r="D60" s="3"/>
      <c r="E60" s="28">
        <v>0</v>
      </c>
      <c r="F60" s="64">
        <v>0.27777777778000001</v>
      </c>
      <c r="G60" s="65"/>
      <c r="H60" s="29">
        <f>3*12</f>
        <v>36</v>
      </c>
      <c r="I60" s="6">
        <f>IF(E60&gt;(H60/F60),H60,E60*F60)</f>
        <v>0</v>
      </c>
      <c r="J60" s="43"/>
    </row>
    <row r="61" spans="2:10">
      <c r="B61" s="39"/>
      <c r="C61" s="11"/>
      <c r="D61" s="2"/>
      <c r="E61" s="2"/>
      <c r="F61" s="66"/>
      <c r="G61" s="67"/>
      <c r="H61" s="2"/>
      <c r="I61" s="13">
        <f>I60</f>
        <v>0</v>
      </c>
      <c r="J61" s="43"/>
    </row>
    <row r="62" spans="2:10">
      <c r="B62" s="39"/>
      <c r="C62" s="44"/>
      <c r="D62" s="44"/>
      <c r="E62" s="44"/>
      <c r="F62" s="44"/>
      <c r="G62" s="44"/>
      <c r="H62" s="44"/>
      <c r="I62" s="44"/>
      <c r="J62" s="43"/>
    </row>
    <row r="63" spans="2:10" ht="18" customHeight="1">
      <c r="B63" s="39"/>
      <c r="C63" s="119" t="s">
        <v>24</v>
      </c>
      <c r="D63" s="119"/>
      <c r="E63" s="58" t="s">
        <v>33</v>
      </c>
      <c r="F63" s="11" t="s">
        <v>21</v>
      </c>
      <c r="G63" s="77" t="s">
        <v>81</v>
      </c>
      <c r="H63" s="78"/>
      <c r="I63" s="79"/>
      <c r="J63" s="43"/>
    </row>
    <row r="64" spans="2:10" ht="20">
      <c r="B64" s="39"/>
      <c r="C64" s="119" t="s">
        <v>27</v>
      </c>
      <c r="D64" s="119"/>
      <c r="E64" s="58" t="e">
        <f>I13</f>
        <v>#DIV/0!</v>
      </c>
      <c r="F64" s="56">
        <v>30</v>
      </c>
      <c r="G64" s="80"/>
      <c r="H64" s="81"/>
      <c r="I64" s="82"/>
      <c r="J64" s="43"/>
    </row>
    <row r="65" spans="2:10" ht="18" customHeight="1">
      <c r="B65" s="39"/>
      <c r="C65" s="119" t="s">
        <v>25</v>
      </c>
      <c r="D65" s="119"/>
      <c r="E65" s="58">
        <f>I27</f>
        <v>0</v>
      </c>
      <c r="F65" s="56">
        <v>30</v>
      </c>
      <c r="G65" s="80"/>
      <c r="H65" s="81"/>
      <c r="I65" s="82"/>
      <c r="J65" s="43"/>
    </row>
    <row r="66" spans="2:10" ht="20">
      <c r="B66" s="39"/>
      <c r="C66" s="119" t="s">
        <v>28</v>
      </c>
      <c r="D66" s="119"/>
      <c r="E66" s="59">
        <f>I55</f>
        <v>0</v>
      </c>
      <c r="F66" s="56">
        <v>30</v>
      </c>
      <c r="G66" s="80"/>
      <c r="H66" s="81"/>
      <c r="I66" s="82"/>
      <c r="J66" s="43"/>
    </row>
    <row r="67" spans="2:10" ht="20">
      <c r="B67" s="39"/>
      <c r="C67" s="119" t="s">
        <v>32</v>
      </c>
      <c r="D67" s="119"/>
      <c r="E67" s="58">
        <f>I61</f>
        <v>0</v>
      </c>
      <c r="F67" s="56">
        <v>10</v>
      </c>
      <c r="G67" s="80"/>
      <c r="H67" s="81"/>
      <c r="I67" s="82"/>
      <c r="J67" s="43"/>
    </row>
    <row r="68" spans="2:10">
      <c r="B68" s="39"/>
      <c r="C68" s="75"/>
      <c r="D68" s="76"/>
      <c r="E68" s="55"/>
      <c r="F68" s="57">
        <f>SUM(F64:F67)</f>
        <v>100</v>
      </c>
      <c r="G68" s="83"/>
      <c r="H68" s="84"/>
      <c r="I68" s="85"/>
      <c r="J68" s="43"/>
    </row>
    <row r="69" spans="2:10">
      <c r="B69" s="39"/>
      <c r="C69" s="44"/>
      <c r="D69" s="44"/>
      <c r="E69" s="44"/>
      <c r="F69" s="44"/>
      <c r="G69" s="44"/>
      <c r="H69" s="44"/>
      <c r="I69" s="44"/>
      <c r="J69" s="43"/>
    </row>
    <row r="70" spans="2:10">
      <c r="B70" s="39"/>
      <c r="C70" s="60" t="s">
        <v>3</v>
      </c>
      <c r="D70" s="60"/>
      <c r="E70" s="60"/>
      <c r="F70" s="60"/>
      <c r="G70" s="60"/>
      <c r="H70" s="60"/>
      <c r="I70" s="60"/>
      <c r="J70" s="43"/>
    </row>
    <row r="71" spans="2:10">
      <c r="B71" s="39"/>
      <c r="C71" s="44"/>
      <c r="D71" s="44"/>
      <c r="E71" s="44"/>
      <c r="F71" s="44"/>
      <c r="G71" s="44"/>
      <c r="H71" s="44"/>
      <c r="I71" s="44"/>
      <c r="J71" s="43"/>
    </row>
    <row r="72" spans="2:10">
      <c r="B72" s="39"/>
      <c r="C72" s="60" t="s">
        <v>4</v>
      </c>
      <c r="D72" s="60"/>
      <c r="E72" s="60"/>
      <c r="F72" s="60"/>
      <c r="G72" s="60"/>
      <c r="H72" s="60"/>
      <c r="I72" s="60"/>
      <c r="J72" s="43"/>
    </row>
    <row r="73" spans="2:10">
      <c r="B73" s="39"/>
      <c r="C73" s="60"/>
      <c r="D73" s="60"/>
      <c r="E73" s="60"/>
      <c r="F73" s="60"/>
      <c r="G73" s="60"/>
      <c r="H73" s="60"/>
      <c r="I73" s="60"/>
      <c r="J73" s="43"/>
    </row>
    <row r="74" spans="2:10">
      <c r="B74" s="39"/>
      <c r="C74" s="44"/>
      <c r="D74" s="44"/>
      <c r="E74" s="44"/>
      <c r="F74" s="44"/>
      <c r="G74" s="44"/>
      <c r="H74" s="44"/>
      <c r="I74" s="44"/>
      <c r="J74" s="43"/>
    </row>
    <row r="75" spans="2:10">
      <c r="B75" s="39"/>
      <c r="C75" s="60" t="s">
        <v>26</v>
      </c>
      <c r="D75" s="60"/>
      <c r="E75" s="60"/>
      <c r="F75" s="60"/>
      <c r="G75" s="60"/>
      <c r="H75" s="60"/>
      <c r="I75" s="60"/>
      <c r="J75" s="43"/>
    </row>
    <row r="76" spans="2:10">
      <c r="B76" s="39"/>
      <c r="C76" s="44"/>
      <c r="D76" s="44"/>
      <c r="E76" s="44"/>
      <c r="F76" s="44"/>
      <c r="G76" s="44"/>
      <c r="H76" s="44"/>
      <c r="I76" s="44"/>
      <c r="J76" s="43"/>
    </row>
    <row r="77" spans="2:10">
      <c r="B77" s="39"/>
      <c r="C77" s="68" t="s">
        <v>5</v>
      </c>
      <c r="D77" s="68"/>
      <c r="E77" s="68"/>
      <c r="F77" s="68"/>
      <c r="G77" s="68"/>
      <c r="H77" s="68"/>
      <c r="I77" s="68"/>
      <c r="J77" s="43"/>
    </row>
    <row r="78" spans="2:10">
      <c r="B78" s="39"/>
      <c r="C78" s="71" t="s">
        <v>68</v>
      </c>
      <c r="D78" s="71"/>
      <c r="E78" s="71"/>
      <c r="F78" s="71"/>
      <c r="G78" s="71"/>
      <c r="H78" s="71"/>
      <c r="I78" s="71"/>
      <c r="J78" s="43"/>
    </row>
    <row r="79" spans="2:10">
      <c r="B79" s="39"/>
      <c r="C79" s="71" t="s">
        <v>70</v>
      </c>
      <c r="D79" s="71"/>
      <c r="E79" s="71"/>
      <c r="F79" s="71"/>
      <c r="G79" s="71"/>
      <c r="H79" s="71"/>
      <c r="I79" s="71"/>
      <c r="J79" s="43"/>
    </row>
    <row r="80" spans="2:10">
      <c r="B80" s="39"/>
      <c r="C80" s="70" t="s">
        <v>69</v>
      </c>
      <c r="D80" s="60"/>
      <c r="E80" s="60"/>
      <c r="F80" s="60"/>
      <c r="G80" s="60"/>
      <c r="H80" s="60"/>
      <c r="I80" s="60"/>
      <c r="J80" s="43"/>
    </row>
    <row r="81" spans="2:10">
      <c r="B81" s="39"/>
      <c r="C81" s="60" t="s">
        <v>71</v>
      </c>
      <c r="D81" s="60"/>
      <c r="E81" s="60"/>
      <c r="F81" s="60"/>
      <c r="G81" s="60"/>
      <c r="H81" s="60"/>
      <c r="I81" s="60"/>
      <c r="J81" s="43"/>
    </row>
    <row r="82" spans="2:10">
      <c r="B82" s="39"/>
      <c r="C82" s="60" t="s">
        <v>72</v>
      </c>
      <c r="D82" s="60"/>
      <c r="E82" s="60"/>
      <c r="F82" s="60"/>
      <c r="G82" s="60"/>
      <c r="H82" s="60"/>
      <c r="I82" s="60"/>
      <c r="J82" s="43"/>
    </row>
    <row r="83" spans="2:10">
      <c r="B83" s="39"/>
      <c r="C83" s="60" t="s">
        <v>73</v>
      </c>
      <c r="D83" s="60"/>
      <c r="E83" s="60"/>
      <c r="F83" s="60"/>
      <c r="G83" s="60"/>
      <c r="H83" s="60"/>
      <c r="I83" s="60"/>
      <c r="J83" s="43"/>
    </row>
    <row r="84" spans="2:10">
      <c r="B84" s="39"/>
      <c r="C84" s="60"/>
      <c r="D84" s="60"/>
      <c r="E84" s="60"/>
      <c r="F84" s="60"/>
      <c r="G84" s="60"/>
      <c r="H84" s="60"/>
      <c r="I84" s="60"/>
      <c r="J84" s="43"/>
    </row>
    <row r="85" spans="2:10" ht="19" thickBot="1">
      <c r="B85" s="47"/>
      <c r="C85" s="61"/>
      <c r="D85" s="61"/>
      <c r="E85" s="61"/>
      <c r="F85" s="61"/>
      <c r="G85" s="61"/>
      <c r="H85" s="61"/>
      <c r="I85" s="61"/>
      <c r="J85" s="48"/>
    </row>
  </sheetData>
  <sheetProtection password="CA72" sheet="1" objects="1" selectLockedCells="1"/>
  <mergeCells count="52">
    <mergeCell ref="D10:D12"/>
    <mergeCell ref="E10:F10"/>
    <mergeCell ref="G10:H10"/>
    <mergeCell ref="E11:F11"/>
    <mergeCell ref="G11:H11"/>
    <mergeCell ref="E12:F12"/>
    <mergeCell ref="G12:H12"/>
    <mergeCell ref="C1:I1"/>
    <mergeCell ref="C2:I2"/>
    <mergeCell ref="C3:I3"/>
    <mergeCell ref="C6:J6"/>
    <mergeCell ref="E9:F9"/>
    <mergeCell ref="D4:I4"/>
    <mergeCell ref="G9:H9"/>
    <mergeCell ref="E7:H8"/>
    <mergeCell ref="F22:G22"/>
    <mergeCell ref="C75:I75"/>
    <mergeCell ref="F58:G59"/>
    <mergeCell ref="F16:G17"/>
    <mergeCell ref="C70:I70"/>
    <mergeCell ref="F26:G26"/>
    <mergeCell ref="F27:G27"/>
    <mergeCell ref="C40:I40"/>
    <mergeCell ref="F24:G24"/>
    <mergeCell ref="C29:J29"/>
    <mergeCell ref="F23:G23"/>
    <mergeCell ref="C32:I32"/>
    <mergeCell ref="C63:D63"/>
    <mergeCell ref="C64:D64"/>
    <mergeCell ref="C65:D65"/>
    <mergeCell ref="C66:D66"/>
    <mergeCell ref="E13:H13"/>
    <mergeCell ref="F18:G18"/>
    <mergeCell ref="F19:G19"/>
    <mergeCell ref="F20:G20"/>
    <mergeCell ref="F21:G21"/>
    <mergeCell ref="C83:I85"/>
    <mergeCell ref="F25:G25"/>
    <mergeCell ref="F60:G60"/>
    <mergeCell ref="F61:G61"/>
    <mergeCell ref="C57:J57"/>
    <mergeCell ref="C80:I80"/>
    <mergeCell ref="C81:I81"/>
    <mergeCell ref="C82:I82"/>
    <mergeCell ref="C79:I79"/>
    <mergeCell ref="C72:I73"/>
    <mergeCell ref="C50:I50"/>
    <mergeCell ref="C68:D68"/>
    <mergeCell ref="G63:I68"/>
    <mergeCell ref="C78:I78"/>
    <mergeCell ref="C77:I77"/>
    <mergeCell ref="C67:D67"/>
  </mergeCells>
  <phoneticPr fontId="3" type="noConversion"/>
  <pageMargins left="0.75000000000000011" right="0.75000000000000011" top="0.54592592592592593" bottom="1" header="0.22814814814814816" footer="0.5"/>
  <pageSetup paperSize="9" scale="41" orientation="portrait" horizontalDpi="4294967292" verticalDpi="4294967292"/>
  <headerFooter>
    <oddHeader>&amp;C&amp;14UNIVERSIDADE FEDERAL DE PELOTAS_x000D_FACULDADE DE AGRONOMIA ELISEU MACIEL_x000D_PROGRAMA DE PÓS-GRADUAÇÃO EM FITOSSANIDADE</oddHeader>
  </headerFooter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Doutorado</vt:lpstr>
    </vt:vector>
  </TitlesOfParts>
  <Company>UFPel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Antonio de  Avila</dc:creator>
  <cp:lastModifiedBy>Luis Avila</cp:lastModifiedBy>
  <cp:lastPrinted>2014-06-10T16:21:25Z</cp:lastPrinted>
  <dcterms:created xsi:type="dcterms:W3CDTF">2013-11-23T17:03:28Z</dcterms:created>
  <dcterms:modified xsi:type="dcterms:W3CDTF">2019-05-22T23:12:44Z</dcterms:modified>
</cp:coreProperties>
</file>