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5d1c33fbc98b43/UFPel/Projetos/Mobilidade/Documentos CRInter UFPel/"/>
    </mc:Choice>
  </mc:AlternateContent>
  <xr:revisionPtr revIDLastSave="273" documentId="8_{0EB65EB7-C867-F44F-9926-A6CE65577CD3}" xr6:coauthVersionLast="45" xr6:coauthVersionMax="45" xr10:uidLastSave="{04EFA8DE-F6BF-034F-ADB3-623F069B2F6B}"/>
  <bookViews>
    <workbookView xWindow="0" yWindow="460" windowWidth="28420" windowHeight="15440" xr2:uid="{B244ECF6-BBE7-5440-8E9E-806936CF2E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3" i="1" l="1"/>
  <c r="I131" i="1"/>
  <c r="I129" i="1"/>
  <c r="I124" i="1"/>
  <c r="I115" i="1"/>
  <c r="I116" i="1"/>
  <c r="I117" i="1"/>
  <c r="I118" i="1"/>
  <c r="I119" i="1"/>
  <c r="I120" i="1"/>
  <c r="I121" i="1"/>
  <c r="I114" i="1"/>
  <c r="I104" i="1"/>
  <c r="I113" i="1"/>
  <c r="I112" i="1"/>
  <c r="I111" i="1"/>
  <c r="I110" i="1"/>
  <c r="I109" i="1"/>
  <c r="I108" i="1"/>
  <c r="I107" i="1"/>
  <c r="I106" i="1"/>
  <c r="I105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87" i="1"/>
  <c r="I79" i="1"/>
  <c r="I77" i="1"/>
  <c r="I78" i="1"/>
  <c r="I76" i="1"/>
  <c r="I65" i="1"/>
  <c r="I66" i="1"/>
  <c r="I67" i="1"/>
  <c r="I68" i="1"/>
  <c r="I69" i="1"/>
  <c r="I70" i="1"/>
  <c r="I71" i="1"/>
  <c r="I72" i="1"/>
  <c r="I73" i="1"/>
  <c r="I74" i="1"/>
  <c r="I75" i="1"/>
  <c r="I64" i="1"/>
  <c r="I54" i="1"/>
  <c r="I55" i="1"/>
  <c r="I56" i="1"/>
  <c r="I57" i="1"/>
  <c r="I58" i="1"/>
  <c r="I59" i="1"/>
  <c r="I60" i="1"/>
  <c r="I61" i="1"/>
  <c r="I53" i="1"/>
  <c r="I49" i="1"/>
  <c r="I50" i="1"/>
  <c r="I51" i="1"/>
  <c r="I52" i="1"/>
  <c r="I48" i="1"/>
  <c r="I44" i="1"/>
  <c r="I45" i="1"/>
  <c r="I46" i="1"/>
  <c r="I47" i="1"/>
  <c r="I43" i="1"/>
  <c r="I37" i="1"/>
  <c r="I38" i="1"/>
  <c r="I39" i="1"/>
  <c r="I40" i="1"/>
  <c r="I41" i="1"/>
  <c r="I42" i="1"/>
  <c r="I36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9" i="1"/>
  <c r="I34" i="1" l="1"/>
  <c r="G143" i="1" s="1"/>
  <c r="I140" i="1"/>
  <c r="G148" i="1" s="1"/>
  <c r="I102" i="1"/>
  <c r="G146" i="1" s="1"/>
  <c r="I62" i="1"/>
  <c r="G144" i="1" s="1"/>
  <c r="I122" i="1"/>
  <c r="G147" i="1" s="1"/>
  <c r="I85" i="1"/>
  <c r="G145" i="1" s="1"/>
  <c r="G149" i="1" l="1"/>
  <c r="G150" i="1" s="1"/>
</calcChain>
</file>

<file path=xl/sharedStrings.xml><?xml version="1.0" encoding="utf-8"?>
<sst xmlns="http://schemas.openxmlformats.org/spreadsheetml/2006/main" count="105" uniqueCount="90">
  <si>
    <t>MINISTÉRIO DA EDUCAÇÃO</t>
  </si>
  <si>
    <t>UNIVERSIDADE FEDERAL DE PELOTAS</t>
  </si>
  <si>
    <t>CENTRO DE CIÊNCAIS QUIMICAS, FARMACÊUTICAS E DE ALIMENTOS</t>
  </si>
  <si>
    <t>CURSO DE LICENCIATURA EM QUÍMICA</t>
  </si>
  <si>
    <t>ORIENTAÇÕES: Considerar somente as atividades com devida comprovação anexada ao Currículo Lattes. Deverão ser preenchidos somente os campos da tabela com a quantidade das atividades. O cálculo de pontos será executado automaticamenteo pela planilha.</t>
  </si>
  <si>
    <t>ITEM</t>
  </si>
  <si>
    <t>ÁREA</t>
  </si>
  <si>
    <t>CURSOS (LIMITE DE 1,0 PONTO)</t>
  </si>
  <si>
    <t>MÁX. 1,0 pt</t>
  </si>
  <si>
    <t>QUANT. HR</t>
  </si>
  <si>
    <t>N° DOC.</t>
  </si>
  <si>
    <t>Instruções:</t>
  </si>
  <si>
    <t xml:space="preserve">Serão considerados cursos realizados durante a graduação e aqueles realizados a qualquer tempo, desde que na área da graduação em andamento. 
PONTUAÇÃO: 0,1 pontos a cada 30 horas de curso. </t>
  </si>
  <si>
    <t>Total Item 1</t>
  </si>
  <si>
    <t>IDIOMAS</t>
  </si>
  <si>
    <t>MÁX. 2,0 pt</t>
  </si>
  <si>
    <t xml:space="preserve">Serão considerados os testes de proficiência oficiais (TOEFL, IELTS, Cambridge, DELE, entre outros), cursos de idiomas realizados nos últimos 4 anos onlines ou presenciais. </t>
  </si>
  <si>
    <t>Quanto ao nível</t>
  </si>
  <si>
    <t>Item</t>
  </si>
  <si>
    <t>Pontuação</t>
  </si>
  <si>
    <t>Quanto aos cursos</t>
  </si>
  <si>
    <t>Curso</t>
  </si>
  <si>
    <t>Cursos do IsF/UFPel</t>
  </si>
  <si>
    <t>0,5 por semestre</t>
  </si>
  <si>
    <t>Demais cursos presenciais</t>
  </si>
  <si>
    <t>0,2 por semestre</t>
  </si>
  <si>
    <t>Cursos On-line (exceto IsF)</t>
  </si>
  <si>
    <t>0,1 por semestre</t>
  </si>
  <si>
    <t>NÍVEL OU NÚMERO DE SEMESTRES</t>
  </si>
  <si>
    <t>Total Item 2</t>
  </si>
  <si>
    <t>C</t>
  </si>
  <si>
    <t>B1</t>
  </si>
  <si>
    <t>B2</t>
  </si>
  <si>
    <t>PROFICIÊNCIA (digite o nível. Exemplo: C Ou B1 ou B2</t>
  </si>
  <si>
    <t>CURSOS IsF UFPEL (digite o número de semestres de curso)</t>
  </si>
  <si>
    <t>DEMAIS CURSOS PRESENCIAIS (digite o número de semestres de curso)</t>
  </si>
  <si>
    <t>CURSOS ON-LINE (exceto IsF) (digite o número de semestres de curso)</t>
  </si>
  <si>
    <t>PESQUISA</t>
  </si>
  <si>
    <t>HORAS DE PROJETO OU QUANTIDADE DE APRESENTAÇÕES</t>
  </si>
  <si>
    <t>Quanto a participação em projeto</t>
  </si>
  <si>
    <t>Participação</t>
  </si>
  <si>
    <t>Cada 320 horas de participação em projeto nacional</t>
  </si>
  <si>
    <t>0,25 ponto</t>
  </si>
  <si>
    <t>Cada 320 horas de participação em projeto internacional</t>
  </si>
  <si>
    <t>0,5 ponto</t>
  </si>
  <si>
    <t>Quanto a apresentação de trabalho</t>
  </si>
  <si>
    <t>Cada apresentação com certificação</t>
  </si>
  <si>
    <t>0,1 ponto</t>
  </si>
  <si>
    <t>Serão considerados certificados emitidos pela PRPPGI ou cópia do projeto de pesquisa cadastrado no Cobalto em que conste a participação e o número de horas do candidato. 
PONTUAÇÃO: O parâmetro deste item considera 1 semestre com 20 horas semanais, nos casos em que não houver especificação de carga-horária. Certificados de bolsista IC serão considerados como 320 horas.</t>
  </si>
  <si>
    <t>Total Item 3</t>
  </si>
  <si>
    <t>EXTENSÃO</t>
  </si>
  <si>
    <t>HORAS DE PROJETO</t>
  </si>
  <si>
    <t xml:space="preserve">Serão considerados certificados emitidos pela PREC ou cópia do projeto de extensão cadastrado no Cobalto em que conste a participação e o número de horas do candidato. 
PONTUAÇÃO: 0,1 a cada 30 horas de participação no projeto. </t>
  </si>
  <si>
    <t>Total Item 4</t>
  </si>
  <si>
    <t>ENSINO</t>
  </si>
  <si>
    <t xml:space="preserve">Serão considerados certificados emitidos pela PRE ou cópia do projeto de ensino cadastrado no Cobalto em que conste a participação e o número de horas do candidato ou certificado emitido por unidade acadêmica ou administrativa. 
PONTUAÇÃO: 0,1 a cada 30 horas de atividade. Atividades na área de internacionalização serão pontuadas em dobro. </t>
  </si>
  <si>
    <t>ATIVIDADES DE ENSINO EM GERAL</t>
  </si>
  <si>
    <t>ATIVIDADES DE ENSINO DE INTERNACIONALIZAÇÃO</t>
  </si>
  <si>
    <t>PRODUÇÃO INTELECTUAL</t>
  </si>
  <si>
    <t>QUANTIDADE DA PRODUÇÃO</t>
  </si>
  <si>
    <t>MÁX. 3,0 pt</t>
  </si>
  <si>
    <t>Serão consideradas as cópias das próprias publicações.</t>
  </si>
  <si>
    <r>
      <t>PONTUAÇÃO:</t>
    </r>
    <r>
      <rPr>
        <sz val="12"/>
        <color theme="1"/>
        <rFont val="Times New Roman"/>
        <family val="1"/>
      </rPr>
      <t xml:space="preserve"> </t>
    </r>
  </si>
  <si>
    <t>Item de Produção</t>
  </si>
  <si>
    <t>resumo ou resumo expandido nacional</t>
  </si>
  <si>
    <t>resumo ou resumo expandido internacional</t>
  </si>
  <si>
    <t>0,2 ponto</t>
  </si>
  <si>
    <t>artigo/capítulo de livro/livro nacional</t>
  </si>
  <si>
    <t>artigo/capítulo de livro/livro internacional</t>
  </si>
  <si>
    <t>1,0 ponto</t>
  </si>
  <si>
    <t>RESUMO OU RESUMO EXPANDIDO INTERNACIONAL</t>
  </si>
  <si>
    <r>
      <t>ARTIGO OU CAPÍTULO DE LIVRO</t>
    </r>
    <r>
      <rPr>
        <b/>
        <i/>
        <u/>
        <sz val="12"/>
        <color theme="1"/>
        <rFont val="Calibri (Corpo)"/>
      </rPr>
      <t xml:space="preserve"> INTERNACIONAL</t>
    </r>
  </si>
  <si>
    <r>
      <t>ARTIGO OU CAPÍTULO DE LIVRO</t>
    </r>
    <r>
      <rPr>
        <b/>
        <i/>
        <u/>
        <sz val="12"/>
        <color theme="1"/>
        <rFont val="Calibri (Corpo)"/>
      </rPr>
      <t xml:space="preserve"> NACIONAL</t>
    </r>
  </si>
  <si>
    <r>
      <t xml:space="preserve">RESUMO OU RESUMO EXPANDIDO </t>
    </r>
    <r>
      <rPr>
        <b/>
        <i/>
        <u/>
        <sz val="12"/>
        <color theme="1"/>
        <rFont val="Calibri (Corpo)"/>
      </rPr>
      <t>NACIONAL</t>
    </r>
  </si>
  <si>
    <t>Total Item 5</t>
  </si>
  <si>
    <t>Total Item 6</t>
  </si>
  <si>
    <t>Pontuação obtida Item 1 - Cursos</t>
  </si>
  <si>
    <t>Pontuação obtida Item 2 - Idiomas</t>
  </si>
  <si>
    <t>Pontuação obtida Item 3 - Pesquisa</t>
  </si>
  <si>
    <t>Pontuação obtida Item 4 - Extensão</t>
  </si>
  <si>
    <t>Pontuação obtida Item 5 - Ensino</t>
  </si>
  <si>
    <t>Pontuação obtida Item 6 - Produção Intelectual</t>
  </si>
  <si>
    <t>Pontuação  FINAL Proporcional 
(com o peso 4,0 do currículo)</t>
  </si>
  <si>
    <r>
      <t xml:space="preserve">HORAS EM PARTICIPAÇÃO EM PROJETOS </t>
    </r>
    <r>
      <rPr>
        <b/>
        <u/>
        <sz val="12"/>
        <color theme="1"/>
        <rFont val="Calibri (Corpo)"/>
      </rPr>
      <t>NACIONAIS</t>
    </r>
  </si>
  <si>
    <r>
      <t xml:space="preserve">HORAS EM PARTICIPAÇÃO EM PROJETOS </t>
    </r>
    <r>
      <rPr>
        <b/>
        <u/>
        <sz val="12"/>
        <color theme="1"/>
        <rFont val="Calibri (Corpo)"/>
      </rPr>
      <t>INTERNACIONAIS</t>
    </r>
  </si>
  <si>
    <t>N° TOTAL DE APRESENTAÇÃO DE TRABALHOS</t>
  </si>
  <si>
    <t>Somatório da Pontuação</t>
  </si>
  <si>
    <t>Para as APRESENTAÇÕES, no campo Nº. DOC digite os documentos referentes a esse campo. Exemplo: Docs 6 a 10. Para as HORAS em projetos, coloque a descrição de CADA documento e cada projeto em um campo separado.</t>
  </si>
  <si>
    <t>Para as PRODUÇÕES, no campo Nº. DOC digite os documentos referentes a esse campo. Exemplo: Docs 21 a 31. E no campo QUANTIDADE digite o somatório do tipo de produção. Ex: 10 (referente a 10 resumos expandidos nacionais apresentados)</t>
  </si>
  <si>
    <t>Nome: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</si>
</sst>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Calibri (Corpo)"/>
    </font>
    <font>
      <b/>
      <i/>
      <u/>
      <sz val="12"/>
      <color theme="1"/>
      <name val="Calibri (Corpo)"/>
    </font>
    <font>
      <b/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2" fontId="9" fillId="5" borderId="10" xfId="0" applyNumberFormat="1" applyFont="1" applyFill="1" applyBorder="1"/>
    <xf numFmtId="2" fontId="1" fillId="4" borderId="0" xfId="0" applyNumberFormat="1" applyFont="1" applyFill="1" applyAlignment="1">
      <alignment horizontal="center" vertical="center"/>
    </xf>
    <xf numFmtId="2" fontId="11" fillId="14" borderId="0" xfId="0" applyNumberFormat="1" applyFont="1" applyFill="1"/>
    <xf numFmtId="0" fontId="0" fillId="0" borderId="1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2" fontId="0" fillId="7" borderId="23" xfId="0" applyNumberFormat="1" applyFill="1" applyBorder="1" applyAlignment="1">
      <alignment wrapText="1"/>
    </xf>
    <xf numFmtId="0" fontId="0" fillId="3" borderId="5" xfId="0" applyFill="1" applyBorder="1"/>
    <xf numFmtId="0" fontId="0" fillId="3" borderId="0" xfId="0" applyFill="1" applyBorder="1"/>
    <xf numFmtId="2" fontId="3" fillId="4" borderId="6" xfId="0" applyNumberFormat="1" applyFont="1" applyFill="1" applyBorder="1" applyAlignment="1">
      <alignment wrapText="1"/>
    </xf>
    <xf numFmtId="0" fontId="0" fillId="6" borderId="0" xfId="0" applyFill="1" applyBorder="1" applyAlignment="1">
      <alignment horizontal="center" vertical="center" wrapText="1"/>
    </xf>
    <xf numFmtId="2" fontId="0" fillId="9" borderId="23" xfId="0" applyNumberFormat="1" applyFill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2" fontId="0" fillId="10" borderId="23" xfId="0" applyNumberFormat="1" applyFill="1" applyBorder="1" applyAlignment="1">
      <alignment wrapText="1"/>
    </xf>
    <xf numFmtId="2" fontId="0" fillId="11" borderId="23" xfId="0" applyNumberFormat="1" applyFill="1" applyBorder="1" applyAlignment="1">
      <alignment wrapText="1"/>
    </xf>
    <xf numFmtId="2" fontId="0" fillId="12" borderId="23" xfId="0" applyNumberFormat="1" applyFill="1" applyBorder="1" applyAlignment="1">
      <alignment wrapText="1"/>
    </xf>
    <xf numFmtId="2" fontId="0" fillId="5" borderId="23" xfId="0" applyNumberFormat="1" applyFill="1" applyBorder="1" applyAlignment="1">
      <alignment wrapText="1"/>
    </xf>
    <xf numFmtId="2" fontId="0" fillId="2" borderId="23" xfId="0" applyNumberFormat="1" applyFill="1" applyBorder="1" applyAlignment="1">
      <alignment wrapText="1"/>
    </xf>
    <xf numFmtId="0" fontId="4" fillId="0" borderId="5" xfId="0" applyFont="1" applyBorder="1" applyAlignment="1">
      <alignment horizontal="justify" vertical="center"/>
    </xf>
    <xf numFmtId="0" fontId="0" fillId="0" borderId="0" xfId="0" applyBorder="1" applyAlignment="1">
      <alignment vertical="top" wrapText="1"/>
    </xf>
    <xf numFmtId="0" fontId="6" fillId="0" borderId="5" xfId="0" applyFont="1" applyBorder="1" applyAlignment="1">
      <alignment horizontal="justify" vertical="center"/>
    </xf>
    <xf numFmtId="0" fontId="0" fillId="3" borderId="7" xfId="0" applyFill="1" applyBorder="1"/>
    <xf numFmtId="0" fontId="0" fillId="3" borderId="8" xfId="0" applyFill="1" applyBorder="1"/>
    <xf numFmtId="2" fontId="3" fillId="4" borderId="9" xfId="0" applyNumberFormat="1" applyFont="1" applyFill="1" applyBorder="1" applyAlignment="1">
      <alignment wrapText="1"/>
    </xf>
    <xf numFmtId="0" fontId="12" fillId="6" borderId="0" xfId="0" applyFont="1" applyFill="1" applyBorder="1" applyAlignment="1">
      <alignment horizontal="center" vertical="center" wrapText="1"/>
    </xf>
    <xf numFmtId="0" fontId="0" fillId="0" borderId="10" xfId="0" applyBorder="1" applyProtection="1">
      <protection locked="0"/>
    </xf>
    <xf numFmtId="0" fontId="0" fillId="9" borderId="10" xfId="0" applyFill="1" applyBorder="1" applyProtection="1">
      <protection locked="0"/>
    </xf>
    <xf numFmtId="0" fontId="0" fillId="10" borderId="10" xfId="0" applyFill="1" applyBorder="1" applyProtection="1">
      <protection locked="0"/>
    </xf>
    <xf numFmtId="0" fontId="0" fillId="11" borderId="10" xfId="0" applyFill="1" applyBorder="1" applyProtection="1">
      <protection locked="0"/>
    </xf>
    <xf numFmtId="0" fontId="0" fillId="12" borderId="10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9" borderId="10" xfId="0" applyFill="1" applyBorder="1" applyAlignment="1" applyProtection="1">
      <alignment vertical="center"/>
      <protection locked="0"/>
    </xf>
    <xf numFmtId="0" fontId="0" fillId="11" borderId="10" xfId="0" applyFill="1" applyBorder="1" applyAlignment="1" applyProtection="1">
      <alignment vertical="center"/>
      <protection locked="0"/>
    </xf>
    <xf numFmtId="0" fontId="13" fillId="6" borderId="0" xfId="0" applyFont="1" applyFill="1" applyBorder="1" applyAlignment="1">
      <alignment horizontal="center" vertical="center" wrapText="1"/>
    </xf>
    <xf numFmtId="0" fontId="0" fillId="0" borderId="10" xfId="0" applyFill="1" applyBorder="1" applyProtection="1">
      <protection locked="0"/>
    </xf>
    <xf numFmtId="0" fontId="0" fillId="0" borderId="0" xfId="0" applyAlignment="1">
      <alignment horizontal="right"/>
    </xf>
    <xf numFmtId="0" fontId="10" fillId="4" borderId="0" xfId="0" applyFont="1" applyFill="1" applyAlignment="1">
      <alignment horizontal="center" vertical="center" wrapText="1"/>
    </xf>
    <xf numFmtId="0" fontId="0" fillId="11" borderId="16" xfId="0" applyFill="1" applyBorder="1" applyAlignment="1" applyProtection="1">
      <alignment horizontal="center" vertical="center"/>
      <protection locked="0"/>
    </xf>
    <xf numFmtId="0" fontId="0" fillId="11" borderId="17" xfId="0" applyFill="1" applyBorder="1" applyAlignment="1" applyProtection="1">
      <alignment horizontal="center" vertical="center"/>
      <protection locked="0"/>
    </xf>
    <xf numFmtId="0" fontId="0" fillId="11" borderId="18" xfId="0" applyFill="1" applyBorder="1" applyAlignment="1" applyProtection="1">
      <alignment horizontal="center" vertical="center"/>
      <protection locked="0"/>
    </xf>
    <xf numFmtId="2" fontId="0" fillId="11" borderId="29" xfId="0" applyNumberFormat="1" applyFill="1" applyBorder="1" applyAlignment="1">
      <alignment horizontal="center" vertical="center" wrapText="1"/>
    </xf>
    <xf numFmtId="2" fontId="0" fillId="11" borderId="30" xfId="0" applyNumberFormat="1" applyFill="1" applyBorder="1" applyAlignment="1">
      <alignment horizontal="center" vertical="center" wrapText="1"/>
    </xf>
    <xf numFmtId="2" fontId="0" fillId="11" borderId="31" xfId="0" applyNumberForma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1" fillId="14" borderId="0" xfId="0" applyFont="1" applyFill="1" applyAlignment="1">
      <alignment horizontal="center"/>
    </xf>
    <xf numFmtId="0" fontId="0" fillId="13" borderId="14" xfId="0" applyFill="1" applyBorder="1" applyAlignment="1">
      <alignment horizontal="center" vertical="center" textRotation="90" wrapText="1"/>
    </xf>
    <xf numFmtId="0" fontId="0" fillId="10" borderId="16" xfId="0" applyFill="1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horizontal="center" vertical="center"/>
      <protection locked="0"/>
    </xf>
    <xf numFmtId="0" fontId="0" fillId="13" borderId="16" xfId="0" applyFill="1" applyBorder="1" applyAlignment="1" applyProtection="1">
      <alignment horizontal="center"/>
      <protection locked="0"/>
    </xf>
    <xf numFmtId="0" fontId="0" fillId="13" borderId="17" xfId="0" applyFill="1" applyBorder="1" applyAlignment="1" applyProtection="1">
      <alignment horizontal="center"/>
      <protection locked="0"/>
    </xf>
    <xf numFmtId="2" fontId="0" fillId="13" borderId="29" xfId="0" applyNumberFormat="1" applyFill="1" applyBorder="1" applyAlignment="1">
      <alignment horizontal="center" wrapText="1"/>
    </xf>
    <xf numFmtId="2" fontId="0" fillId="13" borderId="30" xfId="0" applyNumberForma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11" borderId="14" xfId="0" applyFill="1" applyBorder="1" applyAlignment="1">
      <alignment horizontal="center" vertical="center" textRotation="90" wrapText="1"/>
    </xf>
    <xf numFmtId="0" fontId="0" fillId="11" borderId="16" xfId="0" applyFill="1" applyBorder="1" applyAlignment="1" applyProtection="1">
      <alignment horizontal="center"/>
      <protection locked="0"/>
    </xf>
    <xf numFmtId="0" fontId="0" fillId="11" borderId="17" xfId="0" applyFill="1" applyBorder="1" applyAlignment="1" applyProtection="1">
      <alignment horizontal="center"/>
      <protection locked="0"/>
    </xf>
    <xf numFmtId="2" fontId="0" fillId="11" borderId="29" xfId="0" applyNumberFormat="1" applyFill="1" applyBorder="1" applyAlignment="1">
      <alignment horizontal="center" wrapText="1"/>
    </xf>
    <xf numFmtId="2" fontId="0" fillId="11" borderId="30" xfId="0" applyNumberFormat="1" applyFill="1" applyBorder="1" applyAlignment="1">
      <alignment horizontal="center" wrapText="1"/>
    </xf>
    <xf numFmtId="0" fontId="0" fillId="5" borderId="14" xfId="0" applyFill="1" applyBorder="1" applyAlignment="1">
      <alignment horizontal="center" vertical="center" textRotation="90" wrapText="1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2" fontId="0" fillId="5" borderId="29" xfId="0" applyNumberFormat="1" applyFill="1" applyBorder="1" applyAlignment="1">
      <alignment horizontal="center" wrapText="1"/>
    </xf>
    <xf numFmtId="2" fontId="0" fillId="5" borderId="31" xfId="0" applyNumberFormat="1" applyFill="1" applyBorder="1" applyAlignment="1">
      <alignment horizontal="center" wrapText="1"/>
    </xf>
    <xf numFmtId="0" fontId="0" fillId="9" borderId="14" xfId="0" applyFill="1" applyBorder="1" applyAlignment="1">
      <alignment horizontal="center" vertical="center" textRotation="90" wrapText="1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/>
      <protection locked="0"/>
    </xf>
    <xf numFmtId="0" fontId="0" fillId="9" borderId="17" xfId="0" applyFill="1" applyBorder="1" applyAlignment="1" applyProtection="1">
      <alignment horizontal="center"/>
      <protection locked="0"/>
    </xf>
    <xf numFmtId="0" fontId="0" fillId="9" borderId="18" xfId="0" applyFill="1" applyBorder="1" applyAlignment="1" applyProtection="1">
      <alignment horizontal="center"/>
      <protection locked="0"/>
    </xf>
    <xf numFmtId="2" fontId="0" fillId="9" borderId="29" xfId="0" applyNumberFormat="1" applyFill="1" applyBorder="1" applyAlignment="1">
      <alignment horizontal="center" wrapText="1"/>
    </xf>
    <xf numFmtId="2" fontId="0" fillId="9" borderId="30" xfId="0" applyNumberFormat="1" applyFill="1" applyBorder="1" applyAlignment="1">
      <alignment horizontal="center" wrapText="1"/>
    </xf>
    <xf numFmtId="2" fontId="0" fillId="9" borderId="31" xfId="0" applyNumberFormat="1" applyFill="1" applyBorder="1" applyAlignment="1">
      <alignment horizontal="center" wrapText="1"/>
    </xf>
    <xf numFmtId="0" fontId="0" fillId="6" borderId="0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3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5" borderId="10" xfId="0" applyFill="1" applyBorder="1" applyAlignment="1">
      <alignment horizontal="center" vertical="center" textRotation="90" wrapText="1"/>
    </xf>
    <xf numFmtId="0" fontId="0" fillId="9" borderId="10" xfId="0" applyFill="1" applyBorder="1" applyAlignment="1">
      <alignment horizontal="center" vertical="center" textRotation="90" wrapText="1"/>
    </xf>
    <xf numFmtId="0" fontId="0" fillId="11" borderId="10" xfId="0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0" borderId="10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1</xdr:row>
      <xdr:rowOff>38100</xdr:rowOff>
    </xdr:from>
    <xdr:to>
      <xdr:col>2</xdr:col>
      <xdr:colOff>114300</xdr:colOff>
      <xdr:row>4</xdr:row>
      <xdr:rowOff>160867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9087F0D-5367-724F-8CDA-87F3A4E8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241300"/>
          <a:ext cx="736600" cy="73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862A9-0416-5C40-8D24-DA01798F025E}">
  <dimension ref="B2:I150"/>
  <sheetViews>
    <sheetView showGridLines="0" tabSelected="1" zoomScaleNormal="100" workbookViewId="0">
      <selection activeCell="C15" sqref="C15:I15"/>
    </sheetView>
  </sheetViews>
  <sheetFormatPr baseColWidth="10" defaultRowHeight="16"/>
  <cols>
    <col min="2" max="2" width="14.6640625" customWidth="1"/>
    <col min="3" max="3" width="12.6640625" customWidth="1"/>
    <col min="4" max="4" width="6.33203125" customWidth="1"/>
    <col min="5" max="5" width="7.5" customWidth="1"/>
    <col min="6" max="6" width="9.33203125" customWidth="1"/>
    <col min="7" max="7" width="7.5" customWidth="1"/>
    <col min="8" max="8" width="9.5" customWidth="1"/>
    <col min="9" max="9" width="8.33203125" style="4" customWidth="1"/>
  </cols>
  <sheetData>
    <row r="2" spans="2:9">
      <c r="C2" s="119" t="s">
        <v>0</v>
      </c>
      <c r="D2" s="119"/>
      <c r="E2" s="119"/>
      <c r="F2" s="119"/>
      <c r="G2" s="119"/>
      <c r="H2" s="119"/>
      <c r="I2" s="119"/>
    </row>
    <row r="3" spans="2:9">
      <c r="C3" s="119" t="s">
        <v>1</v>
      </c>
      <c r="D3" s="119"/>
      <c r="E3" s="119"/>
      <c r="F3" s="119"/>
      <c r="G3" s="119"/>
      <c r="H3" s="119"/>
      <c r="I3" s="119"/>
    </row>
    <row r="4" spans="2:9">
      <c r="C4" s="119" t="s">
        <v>2</v>
      </c>
      <c r="D4" s="119"/>
      <c r="E4" s="119"/>
      <c r="F4" s="119"/>
      <c r="G4" s="119"/>
      <c r="H4" s="119"/>
      <c r="I4" s="119"/>
    </row>
    <row r="5" spans="2:9">
      <c r="C5" s="119" t="s">
        <v>3</v>
      </c>
      <c r="D5" s="119"/>
      <c r="E5" s="119"/>
      <c r="F5" s="119"/>
      <c r="G5" s="119"/>
      <c r="H5" s="119"/>
      <c r="I5" s="119"/>
    </row>
    <row r="9" spans="2:9" ht="17" thickBot="1"/>
    <row r="10" spans="2:9" ht="16" customHeight="1">
      <c r="E10" s="120" t="s">
        <v>4</v>
      </c>
      <c r="F10" s="121"/>
      <c r="G10" s="121"/>
      <c r="H10" s="121"/>
      <c r="I10" s="122"/>
    </row>
    <row r="11" spans="2:9">
      <c r="E11" s="123"/>
      <c r="F11" s="124"/>
      <c r="G11" s="124"/>
      <c r="H11" s="124"/>
      <c r="I11" s="125"/>
    </row>
    <row r="12" spans="2:9">
      <c r="E12" s="123"/>
      <c r="F12" s="124"/>
      <c r="G12" s="124"/>
      <c r="H12" s="124"/>
      <c r="I12" s="125"/>
    </row>
    <row r="13" spans="2:9" ht="17" thickBot="1">
      <c r="E13" s="126"/>
      <c r="F13" s="127"/>
      <c r="G13" s="127"/>
      <c r="H13" s="127"/>
      <c r="I13" s="128"/>
    </row>
    <row r="15" spans="2:9">
      <c r="B15" s="47" t="s">
        <v>89</v>
      </c>
      <c r="C15" s="129"/>
      <c r="D15" s="129"/>
      <c r="E15" s="129"/>
      <c r="F15" s="129"/>
      <c r="G15" s="129"/>
      <c r="H15" s="129"/>
      <c r="I15" s="129"/>
    </row>
    <row r="16" spans="2:9" ht="17" thickBot="1"/>
    <row r="17" spans="2:9">
      <c r="B17" s="10" t="s">
        <v>5</v>
      </c>
      <c r="C17" s="116" t="s">
        <v>6</v>
      </c>
      <c r="D17" s="116"/>
      <c r="E17" s="116"/>
      <c r="F17" s="116"/>
      <c r="G17" s="116"/>
      <c r="H17" s="116"/>
      <c r="I17" s="117"/>
    </row>
    <row r="18" spans="2:9" ht="34">
      <c r="B18" s="11">
        <v>1</v>
      </c>
      <c r="C18" s="99" t="s">
        <v>7</v>
      </c>
      <c r="D18" s="99"/>
      <c r="E18" s="99"/>
      <c r="F18" s="12"/>
      <c r="G18" s="12" t="s">
        <v>10</v>
      </c>
      <c r="H18" s="20" t="s">
        <v>9</v>
      </c>
      <c r="I18" s="13" t="s">
        <v>8</v>
      </c>
    </row>
    <row r="19" spans="2:9">
      <c r="B19" s="14"/>
      <c r="C19" s="15"/>
      <c r="D19" s="15"/>
      <c r="E19" s="15"/>
      <c r="F19" s="15"/>
      <c r="G19" s="46"/>
      <c r="H19" s="36"/>
      <c r="I19" s="16">
        <f>IF((H19*0.1)/30&gt;1, 1, (H19*0.1)/30)</f>
        <v>0</v>
      </c>
    </row>
    <row r="20" spans="2:9">
      <c r="B20" s="14"/>
      <c r="C20" s="15" t="s">
        <v>11</v>
      </c>
      <c r="D20" s="15"/>
      <c r="E20" s="15"/>
      <c r="F20" s="15"/>
      <c r="G20" s="46"/>
      <c r="H20" s="36"/>
      <c r="I20" s="16">
        <f t="shared" ref="I20:I33" si="0">IF((H20*0.1)/30&gt;1, 1, (H20*0.1)/30)</f>
        <v>0</v>
      </c>
    </row>
    <row r="21" spans="2:9">
      <c r="B21" s="14"/>
      <c r="C21" s="105" t="s">
        <v>12</v>
      </c>
      <c r="D21" s="105"/>
      <c r="E21" s="105"/>
      <c r="F21" s="105"/>
      <c r="G21" s="46"/>
      <c r="H21" s="36"/>
      <c r="I21" s="16">
        <f t="shared" si="0"/>
        <v>0</v>
      </c>
    </row>
    <row r="22" spans="2:9">
      <c r="B22" s="14"/>
      <c r="C22" s="105"/>
      <c r="D22" s="105"/>
      <c r="E22" s="105"/>
      <c r="F22" s="105"/>
      <c r="G22" s="46"/>
      <c r="H22" s="36"/>
      <c r="I22" s="16">
        <f t="shared" si="0"/>
        <v>0</v>
      </c>
    </row>
    <row r="23" spans="2:9">
      <c r="B23" s="14"/>
      <c r="C23" s="105"/>
      <c r="D23" s="105"/>
      <c r="E23" s="105"/>
      <c r="F23" s="105"/>
      <c r="G23" s="46"/>
      <c r="H23" s="36"/>
      <c r="I23" s="16">
        <f t="shared" si="0"/>
        <v>0</v>
      </c>
    </row>
    <row r="24" spans="2:9">
      <c r="B24" s="14"/>
      <c r="C24" s="105"/>
      <c r="D24" s="105"/>
      <c r="E24" s="105"/>
      <c r="F24" s="105"/>
      <c r="G24" s="46"/>
      <c r="H24" s="36"/>
      <c r="I24" s="16">
        <f t="shared" si="0"/>
        <v>0</v>
      </c>
    </row>
    <row r="25" spans="2:9">
      <c r="B25" s="14"/>
      <c r="C25" s="105"/>
      <c r="D25" s="105"/>
      <c r="E25" s="105"/>
      <c r="F25" s="105"/>
      <c r="G25" s="46"/>
      <c r="H25" s="36"/>
      <c r="I25" s="16">
        <f t="shared" si="0"/>
        <v>0</v>
      </c>
    </row>
    <row r="26" spans="2:9">
      <c r="B26" s="14"/>
      <c r="C26" s="105"/>
      <c r="D26" s="105"/>
      <c r="E26" s="105"/>
      <c r="F26" s="105"/>
      <c r="G26" s="46"/>
      <c r="H26" s="36"/>
      <c r="I26" s="16">
        <f t="shared" si="0"/>
        <v>0</v>
      </c>
    </row>
    <row r="27" spans="2:9">
      <c r="B27" s="14"/>
      <c r="C27" s="15"/>
      <c r="D27" s="15"/>
      <c r="E27" s="15"/>
      <c r="F27" s="15"/>
      <c r="G27" s="46"/>
      <c r="H27" s="36"/>
      <c r="I27" s="16">
        <f t="shared" si="0"/>
        <v>0</v>
      </c>
    </row>
    <row r="28" spans="2:9">
      <c r="B28" s="14"/>
      <c r="C28" s="15"/>
      <c r="D28" s="15"/>
      <c r="E28" s="15"/>
      <c r="F28" s="15"/>
      <c r="G28" s="46"/>
      <c r="H28" s="36"/>
      <c r="I28" s="16">
        <f t="shared" si="0"/>
        <v>0</v>
      </c>
    </row>
    <row r="29" spans="2:9">
      <c r="B29" s="14"/>
      <c r="C29" s="15"/>
      <c r="D29" s="15"/>
      <c r="E29" s="15"/>
      <c r="F29" s="15"/>
      <c r="G29" s="46"/>
      <c r="H29" s="36"/>
      <c r="I29" s="16">
        <f t="shared" si="0"/>
        <v>0</v>
      </c>
    </row>
    <row r="30" spans="2:9">
      <c r="B30" s="14"/>
      <c r="C30" s="15"/>
      <c r="D30" s="15"/>
      <c r="E30" s="15"/>
      <c r="F30" s="15"/>
      <c r="G30" s="46"/>
      <c r="H30" s="36"/>
      <c r="I30" s="16">
        <f t="shared" si="0"/>
        <v>0</v>
      </c>
    </row>
    <row r="31" spans="2:9">
      <c r="B31" s="14"/>
      <c r="C31" s="15"/>
      <c r="D31" s="15"/>
      <c r="E31" s="15"/>
      <c r="F31" s="15"/>
      <c r="G31" s="46"/>
      <c r="H31" s="36"/>
      <c r="I31" s="16">
        <f t="shared" si="0"/>
        <v>0</v>
      </c>
    </row>
    <row r="32" spans="2:9">
      <c r="B32" s="14"/>
      <c r="C32" s="15"/>
      <c r="D32" s="15"/>
      <c r="E32" s="15"/>
      <c r="F32" s="15"/>
      <c r="G32" s="46"/>
      <c r="H32" s="36"/>
      <c r="I32" s="16">
        <f t="shared" si="0"/>
        <v>0</v>
      </c>
    </row>
    <row r="33" spans="2:9">
      <c r="B33" s="14"/>
      <c r="C33" s="15"/>
      <c r="D33" s="15"/>
      <c r="E33" s="15"/>
      <c r="F33" s="15"/>
      <c r="G33" s="46"/>
      <c r="H33" s="36"/>
      <c r="I33" s="16">
        <f t="shared" si="0"/>
        <v>0</v>
      </c>
    </row>
    <row r="34" spans="2:9">
      <c r="B34" s="17"/>
      <c r="C34" s="18"/>
      <c r="D34" s="18"/>
      <c r="E34" s="18"/>
      <c r="F34" s="18"/>
      <c r="G34" s="115" t="s">
        <v>13</v>
      </c>
      <c r="H34" s="115"/>
      <c r="I34" s="19">
        <f>IF((SUM(I19:I33))&gt;1,1,(SUM(I19:I33)))</f>
        <v>0</v>
      </c>
    </row>
    <row r="35" spans="2:9" ht="60">
      <c r="B35" s="11">
        <v>2</v>
      </c>
      <c r="C35" s="99" t="s">
        <v>14</v>
      </c>
      <c r="D35" s="99"/>
      <c r="E35" s="99"/>
      <c r="F35" s="12"/>
      <c r="G35" s="12" t="s">
        <v>10</v>
      </c>
      <c r="H35" s="35" t="s">
        <v>28</v>
      </c>
      <c r="I35" s="13" t="s">
        <v>15</v>
      </c>
    </row>
    <row r="36" spans="2:9">
      <c r="B36" s="14"/>
      <c r="C36" s="15"/>
      <c r="D36" s="15"/>
      <c r="E36" s="15"/>
      <c r="F36" s="89" t="s">
        <v>33</v>
      </c>
      <c r="G36" s="37"/>
      <c r="H36" s="37"/>
      <c r="I36" s="21">
        <f>IF(H36="C",2,(IF(H36="B2",1.5,(IF(H36="B1",1,0)))))</f>
        <v>0</v>
      </c>
    </row>
    <row r="37" spans="2:9">
      <c r="B37" s="14" t="s">
        <v>11</v>
      </c>
      <c r="C37" s="15"/>
      <c r="D37" s="15"/>
      <c r="E37" s="15"/>
      <c r="F37" s="89"/>
      <c r="G37" s="37"/>
      <c r="H37" s="37"/>
      <c r="I37" s="21">
        <f t="shared" ref="I37:I42" si="1">IF(H37="C",2,(IF(H37="B2",1.5,(IF(H37="B1",1,0)))))</f>
        <v>0</v>
      </c>
    </row>
    <row r="38" spans="2:9" ht="16" customHeight="1">
      <c r="B38" s="101" t="s">
        <v>16</v>
      </c>
      <c r="C38" s="105"/>
      <c r="D38" s="105"/>
      <c r="E38" s="22"/>
      <c r="F38" s="89"/>
      <c r="G38" s="37"/>
      <c r="H38" s="37"/>
      <c r="I38" s="21">
        <f t="shared" si="1"/>
        <v>0</v>
      </c>
    </row>
    <row r="39" spans="2:9">
      <c r="B39" s="101"/>
      <c r="C39" s="105"/>
      <c r="D39" s="105"/>
      <c r="E39" s="22"/>
      <c r="F39" s="89"/>
      <c r="G39" s="37"/>
      <c r="H39" s="37"/>
      <c r="I39" s="21">
        <f t="shared" si="1"/>
        <v>0</v>
      </c>
    </row>
    <row r="40" spans="2:9">
      <c r="B40" s="101"/>
      <c r="C40" s="105"/>
      <c r="D40" s="105"/>
      <c r="E40" s="22"/>
      <c r="F40" s="89"/>
      <c r="G40" s="37"/>
      <c r="H40" s="37"/>
      <c r="I40" s="21">
        <f t="shared" si="1"/>
        <v>0</v>
      </c>
    </row>
    <row r="41" spans="2:9">
      <c r="B41" s="101"/>
      <c r="C41" s="105"/>
      <c r="D41" s="105"/>
      <c r="E41" s="22"/>
      <c r="F41" s="89"/>
      <c r="G41" s="37"/>
      <c r="H41" s="37"/>
      <c r="I41" s="21">
        <f t="shared" si="1"/>
        <v>0</v>
      </c>
    </row>
    <row r="42" spans="2:9">
      <c r="B42" s="101"/>
      <c r="C42" s="105"/>
      <c r="D42" s="105"/>
      <c r="E42" s="22"/>
      <c r="F42" s="89"/>
      <c r="G42" s="37"/>
      <c r="H42" s="37"/>
      <c r="I42" s="21">
        <f t="shared" si="1"/>
        <v>0</v>
      </c>
    </row>
    <row r="43" spans="2:9" ht="17" thickBot="1">
      <c r="B43" s="23"/>
      <c r="C43" s="22"/>
      <c r="D43" s="22"/>
      <c r="E43" s="22"/>
      <c r="F43" s="118" t="s">
        <v>34</v>
      </c>
      <c r="G43" s="38"/>
      <c r="H43" s="38"/>
      <c r="I43" s="24">
        <f>IF((H43*0.5)&gt;2, 2, (H43*0.5))</f>
        <v>0</v>
      </c>
    </row>
    <row r="44" spans="2:9" ht="17" thickBot="1">
      <c r="B44" s="14"/>
      <c r="C44" s="110" t="s">
        <v>17</v>
      </c>
      <c r="D44" s="111"/>
      <c r="E44" s="15"/>
      <c r="F44" s="118"/>
      <c r="G44" s="38"/>
      <c r="H44" s="38"/>
      <c r="I44" s="24">
        <f t="shared" ref="I44:I47" si="2">IF((H44*0.5)&gt;2, 2, (H44*0.5))</f>
        <v>0</v>
      </c>
    </row>
    <row r="45" spans="2:9" ht="35" thickBot="1">
      <c r="B45" s="14"/>
      <c r="C45" s="1" t="s">
        <v>18</v>
      </c>
      <c r="D45" s="2" t="s">
        <v>19</v>
      </c>
      <c r="E45" s="15"/>
      <c r="F45" s="118"/>
      <c r="G45" s="38"/>
      <c r="H45" s="38"/>
      <c r="I45" s="24">
        <f t="shared" si="2"/>
        <v>0</v>
      </c>
    </row>
    <row r="46" spans="2:9" ht="32" customHeight="1" thickBot="1">
      <c r="B46" s="14"/>
      <c r="C46" s="1" t="s">
        <v>30</v>
      </c>
      <c r="D46" s="2">
        <v>2</v>
      </c>
      <c r="E46" s="15"/>
      <c r="F46" s="118"/>
      <c r="G46" s="38"/>
      <c r="H46" s="38"/>
      <c r="I46" s="24">
        <f t="shared" si="2"/>
        <v>0</v>
      </c>
    </row>
    <row r="47" spans="2:9" ht="26" customHeight="1" thickBot="1">
      <c r="B47" s="14"/>
      <c r="C47" s="1" t="s">
        <v>32</v>
      </c>
      <c r="D47" s="2">
        <v>1.5</v>
      </c>
      <c r="E47" s="15"/>
      <c r="F47" s="118"/>
      <c r="G47" s="38"/>
      <c r="H47" s="38"/>
      <c r="I47" s="24">
        <f t="shared" si="2"/>
        <v>0</v>
      </c>
    </row>
    <row r="48" spans="2:9" ht="18" customHeight="1" thickBot="1">
      <c r="B48" s="14"/>
      <c r="C48" s="1" t="s">
        <v>31</v>
      </c>
      <c r="D48" s="2">
        <v>1</v>
      </c>
      <c r="E48" s="15"/>
      <c r="F48" s="77" t="s">
        <v>35</v>
      </c>
      <c r="G48" s="39"/>
      <c r="H48" s="39"/>
      <c r="I48" s="25">
        <f>IF((H48*0.2)&gt;2, 2, (H48*0.2))</f>
        <v>0</v>
      </c>
    </row>
    <row r="49" spans="2:9" ht="35" customHeight="1" thickBot="1">
      <c r="B49" s="14"/>
      <c r="C49" s="112" t="s">
        <v>20</v>
      </c>
      <c r="D49" s="113"/>
      <c r="E49" s="15"/>
      <c r="F49" s="77"/>
      <c r="G49" s="39"/>
      <c r="H49" s="39"/>
      <c r="I49" s="25">
        <f>IF((H49*0.2)&gt;2, 2, (H49*0.2))</f>
        <v>0</v>
      </c>
    </row>
    <row r="50" spans="2:9" ht="32" customHeight="1" thickBot="1">
      <c r="B50" s="14"/>
      <c r="C50" s="1" t="s">
        <v>21</v>
      </c>
      <c r="D50" s="2" t="s">
        <v>19</v>
      </c>
      <c r="E50" s="15"/>
      <c r="F50" s="77"/>
      <c r="G50" s="39"/>
      <c r="H50" s="39"/>
      <c r="I50" s="25">
        <f>IF((H50*0.2)&gt;2, 2, (H50*0.2))</f>
        <v>0</v>
      </c>
    </row>
    <row r="51" spans="2:9" ht="69" thickBot="1">
      <c r="B51" s="14"/>
      <c r="C51" s="1" t="s">
        <v>22</v>
      </c>
      <c r="D51" s="2" t="s">
        <v>23</v>
      </c>
      <c r="E51" s="15"/>
      <c r="F51" s="77"/>
      <c r="G51" s="39"/>
      <c r="H51" s="39"/>
      <c r="I51" s="25">
        <f>IF((H51*0.2)&gt;2, 2, (H51*0.2))</f>
        <v>0</v>
      </c>
    </row>
    <row r="52" spans="2:9" ht="69" thickBot="1">
      <c r="B52" s="14"/>
      <c r="C52" s="1" t="s">
        <v>24</v>
      </c>
      <c r="D52" s="2" t="s">
        <v>25</v>
      </c>
      <c r="E52" s="15"/>
      <c r="F52" s="77"/>
      <c r="G52" s="39"/>
      <c r="H52" s="39"/>
      <c r="I52" s="25">
        <f>IF((H52*0.2)&gt;2, 2, (H52*0.2))</f>
        <v>0</v>
      </c>
    </row>
    <row r="53" spans="2:9" ht="52" customHeight="1" thickBot="1">
      <c r="B53" s="14"/>
      <c r="C53" s="1" t="s">
        <v>26</v>
      </c>
      <c r="D53" s="2" t="s">
        <v>27</v>
      </c>
      <c r="E53" s="15"/>
      <c r="F53" s="114" t="s">
        <v>36</v>
      </c>
      <c r="G53" s="40"/>
      <c r="H53" s="40"/>
      <c r="I53" s="26">
        <f>IF((H53*0.1)&gt;2, 2, (H53*0.1))</f>
        <v>0</v>
      </c>
    </row>
    <row r="54" spans="2:9">
      <c r="B54" s="14"/>
      <c r="C54" s="15"/>
      <c r="D54" s="15"/>
      <c r="E54" s="15"/>
      <c r="F54" s="114"/>
      <c r="G54" s="40"/>
      <c r="H54" s="40"/>
      <c r="I54" s="26">
        <f t="shared" ref="I54:I61" si="3">IF((H54*0.1)&gt;2, 2, (H54*0.1))</f>
        <v>0</v>
      </c>
    </row>
    <row r="55" spans="2:9">
      <c r="B55" s="14"/>
      <c r="C55" s="15"/>
      <c r="D55" s="15"/>
      <c r="E55" s="15"/>
      <c r="F55" s="114"/>
      <c r="G55" s="40"/>
      <c r="H55" s="40"/>
      <c r="I55" s="26">
        <f t="shared" si="3"/>
        <v>0</v>
      </c>
    </row>
    <row r="56" spans="2:9">
      <c r="B56" s="14"/>
      <c r="C56" s="15"/>
      <c r="D56" s="15"/>
      <c r="E56" s="15"/>
      <c r="F56" s="114"/>
      <c r="G56" s="40"/>
      <c r="H56" s="40"/>
      <c r="I56" s="26">
        <f t="shared" si="3"/>
        <v>0</v>
      </c>
    </row>
    <row r="57" spans="2:9">
      <c r="B57" s="14"/>
      <c r="C57" s="15"/>
      <c r="D57" s="15"/>
      <c r="E57" s="15"/>
      <c r="F57" s="114"/>
      <c r="G57" s="40"/>
      <c r="H57" s="40"/>
      <c r="I57" s="26">
        <f t="shared" si="3"/>
        <v>0</v>
      </c>
    </row>
    <row r="58" spans="2:9">
      <c r="B58" s="14"/>
      <c r="C58" s="15"/>
      <c r="D58" s="15"/>
      <c r="E58" s="15"/>
      <c r="F58" s="114"/>
      <c r="G58" s="40"/>
      <c r="H58" s="40"/>
      <c r="I58" s="26">
        <f t="shared" si="3"/>
        <v>0</v>
      </c>
    </row>
    <row r="59" spans="2:9">
      <c r="B59" s="14"/>
      <c r="C59" s="15"/>
      <c r="D59" s="15"/>
      <c r="E59" s="15"/>
      <c r="F59" s="114"/>
      <c r="G59" s="40"/>
      <c r="H59" s="40"/>
      <c r="I59" s="26">
        <f t="shared" si="3"/>
        <v>0</v>
      </c>
    </row>
    <row r="60" spans="2:9">
      <c r="B60" s="14"/>
      <c r="C60" s="15"/>
      <c r="D60" s="15"/>
      <c r="E60" s="15"/>
      <c r="F60" s="114"/>
      <c r="G60" s="40"/>
      <c r="H60" s="40"/>
      <c r="I60" s="26">
        <f t="shared" si="3"/>
        <v>0</v>
      </c>
    </row>
    <row r="61" spans="2:9">
      <c r="B61" s="14"/>
      <c r="C61" s="15"/>
      <c r="D61" s="15"/>
      <c r="E61" s="15"/>
      <c r="F61" s="114"/>
      <c r="G61" s="40"/>
      <c r="H61" s="40"/>
      <c r="I61" s="26">
        <f t="shared" si="3"/>
        <v>0</v>
      </c>
    </row>
    <row r="62" spans="2:9">
      <c r="B62" s="109"/>
      <c r="C62" s="104"/>
      <c r="D62" s="104"/>
      <c r="E62" s="3"/>
      <c r="F62" s="104" t="s">
        <v>29</v>
      </c>
      <c r="G62" s="104"/>
      <c r="H62" s="104"/>
      <c r="I62" s="19">
        <f>IF((SUM(I36:I61))&gt;2,2,(SUM(I36:I61)))</f>
        <v>0</v>
      </c>
    </row>
    <row r="63" spans="2:9" ht="105">
      <c r="B63" s="11">
        <v>3</v>
      </c>
      <c r="C63" s="99" t="s">
        <v>37</v>
      </c>
      <c r="D63" s="99"/>
      <c r="E63" s="99"/>
      <c r="F63" s="12"/>
      <c r="G63" s="12" t="s">
        <v>10</v>
      </c>
      <c r="H63" s="35" t="s">
        <v>38</v>
      </c>
      <c r="I63" s="13" t="s">
        <v>15</v>
      </c>
    </row>
    <row r="64" spans="2:9" ht="16" customHeight="1">
      <c r="B64" s="101" t="s">
        <v>48</v>
      </c>
      <c r="C64" s="105"/>
      <c r="D64" s="105"/>
      <c r="E64" s="105"/>
      <c r="F64" s="107" t="s">
        <v>83</v>
      </c>
      <c r="G64" s="37"/>
      <c r="H64" s="37"/>
      <c r="I64" s="21">
        <f>IF((H64*0.25)&gt;2, 2, (H64*0.25))</f>
        <v>0</v>
      </c>
    </row>
    <row r="65" spans="2:9">
      <c r="B65" s="101"/>
      <c r="C65" s="105"/>
      <c r="D65" s="105"/>
      <c r="E65" s="105"/>
      <c r="F65" s="107"/>
      <c r="G65" s="37"/>
      <c r="H65" s="37"/>
      <c r="I65" s="21">
        <f t="shared" ref="I65:I75" si="4">IF((H65*0.25)&gt;2, 2, (H65*0.25))</f>
        <v>0</v>
      </c>
    </row>
    <row r="66" spans="2:9">
      <c r="B66" s="101"/>
      <c r="C66" s="105"/>
      <c r="D66" s="105"/>
      <c r="E66" s="105"/>
      <c r="F66" s="107"/>
      <c r="G66" s="37"/>
      <c r="H66" s="37"/>
      <c r="I66" s="21">
        <f t="shared" si="4"/>
        <v>0</v>
      </c>
    </row>
    <row r="67" spans="2:9">
      <c r="B67" s="101"/>
      <c r="C67" s="105"/>
      <c r="D67" s="105"/>
      <c r="E67" s="105"/>
      <c r="F67" s="107"/>
      <c r="G67" s="37"/>
      <c r="H67" s="37"/>
      <c r="I67" s="21">
        <f t="shared" si="4"/>
        <v>0</v>
      </c>
    </row>
    <row r="68" spans="2:9">
      <c r="B68" s="101"/>
      <c r="C68" s="105"/>
      <c r="D68" s="105"/>
      <c r="E68" s="105"/>
      <c r="F68" s="107"/>
      <c r="G68" s="37"/>
      <c r="H68" s="37"/>
      <c r="I68" s="21">
        <f t="shared" si="4"/>
        <v>0</v>
      </c>
    </row>
    <row r="69" spans="2:9">
      <c r="B69" s="101"/>
      <c r="C69" s="105"/>
      <c r="D69" s="105"/>
      <c r="E69" s="105"/>
      <c r="F69" s="107"/>
      <c r="G69" s="37"/>
      <c r="H69" s="37"/>
      <c r="I69" s="21">
        <f t="shared" si="4"/>
        <v>0</v>
      </c>
    </row>
    <row r="70" spans="2:9">
      <c r="B70" s="101"/>
      <c r="C70" s="105"/>
      <c r="D70" s="105"/>
      <c r="E70" s="105"/>
      <c r="F70" s="107"/>
      <c r="G70" s="37"/>
      <c r="H70" s="37"/>
      <c r="I70" s="21">
        <f t="shared" si="4"/>
        <v>0</v>
      </c>
    </row>
    <row r="71" spans="2:9">
      <c r="B71" s="101"/>
      <c r="C71" s="105"/>
      <c r="D71" s="105"/>
      <c r="E71" s="105"/>
      <c r="F71" s="107"/>
      <c r="G71" s="37"/>
      <c r="H71" s="37"/>
      <c r="I71" s="21">
        <f t="shared" si="4"/>
        <v>0</v>
      </c>
    </row>
    <row r="72" spans="2:9" ht="17" thickBot="1">
      <c r="B72" s="101"/>
      <c r="C72" s="105"/>
      <c r="D72" s="105"/>
      <c r="E72" s="105"/>
      <c r="F72" s="107"/>
      <c r="G72" s="37"/>
      <c r="H72" s="37"/>
      <c r="I72" s="21">
        <f t="shared" si="4"/>
        <v>0</v>
      </c>
    </row>
    <row r="73" spans="2:9" ht="32" customHeight="1" thickBot="1">
      <c r="B73" s="14"/>
      <c r="C73" s="110" t="s">
        <v>39</v>
      </c>
      <c r="D73" s="111"/>
      <c r="E73" s="15"/>
      <c r="F73" s="107"/>
      <c r="G73" s="37"/>
      <c r="H73" s="37"/>
      <c r="I73" s="21">
        <f t="shared" si="4"/>
        <v>0</v>
      </c>
    </row>
    <row r="74" spans="2:9" ht="35" thickBot="1">
      <c r="B74" s="14"/>
      <c r="C74" s="1" t="s">
        <v>40</v>
      </c>
      <c r="D74" s="2" t="s">
        <v>19</v>
      </c>
      <c r="E74" s="15"/>
      <c r="F74" s="107"/>
      <c r="G74" s="37"/>
      <c r="H74" s="37"/>
      <c r="I74" s="21">
        <f t="shared" si="4"/>
        <v>0</v>
      </c>
    </row>
    <row r="75" spans="2:9" ht="86" thickBot="1">
      <c r="B75" s="14"/>
      <c r="C75" s="1" t="s">
        <v>41</v>
      </c>
      <c r="D75" s="2" t="s">
        <v>42</v>
      </c>
      <c r="E75" s="15"/>
      <c r="F75" s="107"/>
      <c r="G75" s="37"/>
      <c r="H75" s="37"/>
      <c r="I75" s="21">
        <f t="shared" si="4"/>
        <v>0</v>
      </c>
    </row>
    <row r="76" spans="2:9" ht="86" thickBot="1">
      <c r="B76" s="14"/>
      <c r="C76" s="1" t="s">
        <v>43</v>
      </c>
      <c r="D76" s="2" t="s">
        <v>44</v>
      </c>
      <c r="E76" s="15"/>
      <c r="F76" s="106" t="s">
        <v>84</v>
      </c>
      <c r="G76" s="41"/>
      <c r="H76" s="41"/>
      <c r="I76" s="27">
        <f>IF((H76*0.5)&gt;2, 2, (H76*0.5))</f>
        <v>0</v>
      </c>
    </row>
    <row r="77" spans="2:9" ht="32" customHeight="1" thickBot="1">
      <c r="B77" s="14"/>
      <c r="C77" s="112" t="s">
        <v>45</v>
      </c>
      <c r="D77" s="113"/>
      <c r="E77" s="15"/>
      <c r="F77" s="106"/>
      <c r="G77" s="41"/>
      <c r="H77" s="41"/>
      <c r="I77" s="27">
        <f t="shared" ref="I77:I78" si="5">IF((H77*0.5)&gt;2, 2, (H77*0.5))</f>
        <v>0</v>
      </c>
    </row>
    <row r="78" spans="2:9" ht="69" thickBot="1">
      <c r="B78" s="14"/>
      <c r="C78" s="1" t="s">
        <v>46</v>
      </c>
      <c r="D78" s="2" t="s">
        <v>47</v>
      </c>
      <c r="E78" s="15"/>
      <c r="F78" s="106"/>
      <c r="G78" s="41"/>
      <c r="H78" s="41"/>
      <c r="I78" s="27">
        <f t="shared" si="5"/>
        <v>0</v>
      </c>
    </row>
    <row r="79" spans="2:9">
      <c r="B79" s="14"/>
      <c r="C79" s="15"/>
      <c r="D79" s="15"/>
      <c r="E79" s="15"/>
      <c r="F79" s="108" t="s">
        <v>85</v>
      </c>
      <c r="G79" s="49"/>
      <c r="H79" s="49"/>
      <c r="I79" s="52">
        <f>IF((H79*0.1)&gt;2, 2, (H79*0.1))</f>
        <v>0</v>
      </c>
    </row>
    <row r="80" spans="2:9" ht="16" customHeight="1">
      <c r="B80" s="55" t="s">
        <v>87</v>
      </c>
      <c r="C80" s="56"/>
      <c r="D80" s="56"/>
      <c r="E80" s="57"/>
      <c r="F80" s="108"/>
      <c r="G80" s="50"/>
      <c r="H80" s="50"/>
      <c r="I80" s="53"/>
    </row>
    <row r="81" spans="2:9">
      <c r="B81" s="55"/>
      <c r="C81" s="56"/>
      <c r="D81" s="56"/>
      <c r="E81" s="57"/>
      <c r="F81" s="108"/>
      <c r="G81" s="50"/>
      <c r="H81" s="50"/>
      <c r="I81" s="53"/>
    </row>
    <row r="82" spans="2:9">
      <c r="B82" s="55"/>
      <c r="C82" s="56"/>
      <c r="D82" s="56"/>
      <c r="E82" s="57"/>
      <c r="F82" s="108"/>
      <c r="G82" s="50"/>
      <c r="H82" s="50"/>
      <c r="I82" s="53"/>
    </row>
    <row r="83" spans="2:9">
      <c r="B83" s="55"/>
      <c r="C83" s="56"/>
      <c r="D83" s="56"/>
      <c r="E83" s="57"/>
      <c r="F83" s="108"/>
      <c r="G83" s="50"/>
      <c r="H83" s="50"/>
      <c r="I83" s="53"/>
    </row>
    <row r="84" spans="2:9">
      <c r="B84" s="55"/>
      <c r="C84" s="56"/>
      <c r="D84" s="56"/>
      <c r="E84" s="57"/>
      <c r="F84" s="108"/>
      <c r="G84" s="51"/>
      <c r="H84" s="51"/>
      <c r="I84" s="54"/>
    </row>
    <row r="85" spans="2:9">
      <c r="B85" s="17"/>
      <c r="C85" s="18"/>
      <c r="D85" s="18"/>
      <c r="E85" s="18"/>
      <c r="F85" s="104" t="s">
        <v>49</v>
      </c>
      <c r="G85" s="104"/>
      <c r="H85" s="104"/>
      <c r="I85" s="19">
        <f>IF((SUM(I64:I84))&gt;2,2,(SUM(I64:I84)))</f>
        <v>0</v>
      </c>
    </row>
    <row r="86" spans="2:9" ht="51">
      <c r="B86" s="11">
        <v>4</v>
      </c>
      <c r="C86" s="99" t="s">
        <v>50</v>
      </c>
      <c r="D86" s="99"/>
      <c r="E86" s="99"/>
      <c r="F86" s="12"/>
      <c r="G86" s="12" t="s">
        <v>10</v>
      </c>
      <c r="H86" s="20" t="s">
        <v>51</v>
      </c>
      <c r="I86" s="13" t="s">
        <v>8</v>
      </c>
    </row>
    <row r="87" spans="2:9">
      <c r="B87" s="14"/>
      <c r="C87" s="15"/>
      <c r="D87" s="15"/>
      <c r="E87" s="15"/>
      <c r="F87" s="15"/>
      <c r="G87" s="42"/>
      <c r="H87" s="36"/>
      <c r="I87" s="28">
        <f>IF(((H87*0.1)/30)&gt;1, 1, (H87*0.1)/30)</f>
        <v>0</v>
      </c>
    </row>
    <row r="88" spans="2:9">
      <c r="B88" s="101" t="s">
        <v>52</v>
      </c>
      <c r="C88" s="102"/>
      <c r="D88" s="102"/>
      <c r="E88" s="102"/>
      <c r="F88" s="15"/>
      <c r="G88" s="42"/>
      <c r="H88" s="36"/>
      <c r="I88" s="28">
        <f t="shared" ref="I88:I101" si="6">IF(((H88*0.1)/30)&gt;1, 1, (H88*0.1)/30)</f>
        <v>0</v>
      </c>
    </row>
    <row r="89" spans="2:9">
      <c r="B89" s="103"/>
      <c r="C89" s="102"/>
      <c r="D89" s="102"/>
      <c r="E89" s="102"/>
      <c r="F89" s="15"/>
      <c r="G89" s="42"/>
      <c r="H89" s="36"/>
      <c r="I89" s="28">
        <f t="shared" si="6"/>
        <v>0</v>
      </c>
    </row>
    <row r="90" spans="2:9">
      <c r="B90" s="103"/>
      <c r="C90" s="102"/>
      <c r="D90" s="102"/>
      <c r="E90" s="102"/>
      <c r="F90" s="15"/>
      <c r="G90" s="42"/>
      <c r="H90" s="36"/>
      <c r="I90" s="28">
        <f t="shared" si="6"/>
        <v>0</v>
      </c>
    </row>
    <row r="91" spans="2:9">
      <c r="B91" s="103"/>
      <c r="C91" s="102"/>
      <c r="D91" s="102"/>
      <c r="E91" s="102"/>
      <c r="F91" s="15"/>
      <c r="G91" s="42"/>
      <c r="H91" s="36"/>
      <c r="I91" s="28">
        <f t="shared" si="6"/>
        <v>0</v>
      </c>
    </row>
    <row r="92" spans="2:9">
      <c r="B92" s="103"/>
      <c r="C92" s="102"/>
      <c r="D92" s="102"/>
      <c r="E92" s="102"/>
      <c r="F92" s="15"/>
      <c r="G92" s="42"/>
      <c r="H92" s="36"/>
      <c r="I92" s="28">
        <f t="shared" si="6"/>
        <v>0</v>
      </c>
    </row>
    <row r="93" spans="2:9">
      <c r="B93" s="103"/>
      <c r="C93" s="102"/>
      <c r="D93" s="102"/>
      <c r="E93" s="102"/>
      <c r="F93" s="15"/>
      <c r="G93" s="42"/>
      <c r="H93" s="36"/>
      <c r="I93" s="28">
        <f t="shared" si="6"/>
        <v>0</v>
      </c>
    </row>
    <row r="94" spans="2:9">
      <c r="B94" s="103"/>
      <c r="C94" s="102"/>
      <c r="D94" s="102"/>
      <c r="E94" s="102"/>
      <c r="F94" s="15"/>
      <c r="G94" s="42"/>
      <c r="H94" s="36"/>
      <c r="I94" s="28">
        <f t="shared" si="6"/>
        <v>0</v>
      </c>
    </row>
    <row r="95" spans="2:9">
      <c r="B95" s="14"/>
      <c r="C95" s="15"/>
      <c r="D95" s="15"/>
      <c r="E95" s="15"/>
      <c r="F95" s="15"/>
      <c r="G95" s="42"/>
      <c r="H95" s="36"/>
      <c r="I95" s="28">
        <f t="shared" si="6"/>
        <v>0</v>
      </c>
    </row>
    <row r="96" spans="2:9">
      <c r="B96" s="14"/>
      <c r="C96" s="15"/>
      <c r="D96" s="15"/>
      <c r="E96" s="15"/>
      <c r="F96" s="15"/>
      <c r="G96" s="42"/>
      <c r="H96" s="36"/>
      <c r="I96" s="28">
        <f t="shared" si="6"/>
        <v>0</v>
      </c>
    </row>
    <row r="97" spans="2:9">
      <c r="B97" s="14"/>
      <c r="C97" s="15"/>
      <c r="D97" s="15"/>
      <c r="E97" s="15"/>
      <c r="F97" s="15"/>
      <c r="G97" s="42"/>
      <c r="H97" s="36"/>
      <c r="I97" s="28">
        <f t="shared" si="6"/>
        <v>0</v>
      </c>
    </row>
    <row r="98" spans="2:9">
      <c r="B98" s="14"/>
      <c r="C98" s="15"/>
      <c r="D98" s="15"/>
      <c r="E98" s="15"/>
      <c r="F98" s="15"/>
      <c r="G98" s="42"/>
      <c r="H98" s="36"/>
      <c r="I98" s="28">
        <f t="shared" si="6"/>
        <v>0</v>
      </c>
    </row>
    <row r="99" spans="2:9">
      <c r="B99" s="14"/>
      <c r="C99" s="15"/>
      <c r="D99" s="15"/>
      <c r="E99" s="15"/>
      <c r="F99" s="15"/>
      <c r="G99" s="42"/>
      <c r="H99" s="36"/>
      <c r="I99" s="28">
        <f t="shared" si="6"/>
        <v>0</v>
      </c>
    </row>
    <row r="100" spans="2:9">
      <c r="B100" s="14"/>
      <c r="C100" s="15"/>
      <c r="D100" s="15"/>
      <c r="E100" s="15"/>
      <c r="F100" s="15"/>
      <c r="G100" s="42"/>
      <c r="H100" s="36"/>
      <c r="I100" s="28">
        <f t="shared" si="6"/>
        <v>0</v>
      </c>
    </row>
    <row r="101" spans="2:9">
      <c r="B101" s="14"/>
      <c r="C101" s="15"/>
      <c r="D101" s="15"/>
      <c r="E101" s="15"/>
      <c r="F101" s="15"/>
      <c r="G101" s="42"/>
      <c r="H101" s="36"/>
      <c r="I101" s="28">
        <f t="shared" si="6"/>
        <v>0</v>
      </c>
    </row>
    <row r="102" spans="2:9">
      <c r="B102" s="17"/>
      <c r="C102" s="18"/>
      <c r="D102" s="18"/>
      <c r="E102" s="18"/>
      <c r="F102" s="104" t="s">
        <v>53</v>
      </c>
      <c r="G102" s="104"/>
      <c r="H102" s="104"/>
      <c r="I102" s="19">
        <f>IF((SUM(I87:I101))&gt;1,1,(SUM(I87:I101)))</f>
        <v>0</v>
      </c>
    </row>
    <row r="103" spans="2:9" ht="34">
      <c r="B103" s="11">
        <v>5</v>
      </c>
      <c r="C103" s="99" t="s">
        <v>54</v>
      </c>
      <c r="D103" s="99"/>
      <c r="E103" s="99"/>
      <c r="F103" s="12"/>
      <c r="G103" s="12" t="s">
        <v>10</v>
      </c>
      <c r="H103" s="45" t="s">
        <v>51</v>
      </c>
      <c r="I103" s="13" t="s">
        <v>8</v>
      </c>
    </row>
    <row r="104" spans="2:9">
      <c r="B104" s="14"/>
      <c r="C104" s="15"/>
      <c r="D104" s="15"/>
      <c r="E104" s="15"/>
      <c r="F104" s="89" t="s">
        <v>56</v>
      </c>
      <c r="G104" s="43"/>
      <c r="H104" s="37"/>
      <c r="I104" s="21">
        <f t="shared" ref="I104:I113" si="7">IF(((H104*0.1)/30)&gt;1, 1, (H104*0.1)/30)</f>
        <v>0</v>
      </c>
    </row>
    <row r="105" spans="2:9" ht="16" customHeight="1">
      <c r="B105" s="101" t="s">
        <v>55</v>
      </c>
      <c r="C105" s="105"/>
      <c r="D105" s="105"/>
      <c r="E105" s="105"/>
      <c r="F105" s="89"/>
      <c r="G105" s="43"/>
      <c r="H105" s="37"/>
      <c r="I105" s="21">
        <f t="shared" si="7"/>
        <v>0</v>
      </c>
    </row>
    <row r="106" spans="2:9">
      <c r="B106" s="101"/>
      <c r="C106" s="105"/>
      <c r="D106" s="105"/>
      <c r="E106" s="105"/>
      <c r="F106" s="89"/>
      <c r="G106" s="43"/>
      <c r="H106" s="37"/>
      <c r="I106" s="21">
        <f t="shared" si="7"/>
        <v>0</v>
      </c>
    </row>
    <row r="107" spans="2:9">
      <c r="B107" s="101"/>
      <c r="C107" s="105"/>
      <c r="D107" s="105"/>
      <c r="E107" s="105"/>
      <c r="F107" s="89"/>
      <c r="G107" s="43"/>
      <c r="H107" s="37"/>
      <c r="I107" s="21">
        <f t="shared" si="7"/>
        <v>0</v>
      </c>
    </row>
    <row r="108" spans="2:9">
      <c r="B108" s="101"/>
      <c r="C108" s="105"/>
      <c r="D108" s="105"/>
      <c r="E108" s="105"/>
      <c r="F108" s="89"/>
      <c r="G108" s="43"/>
      <c r="H108" s="37"/>
      <c r="I108" s="21">
        <f t="shared" si="7"/>
        <v>0</v>
      </c>
    </row>
    <row r="109" spans="2:9">
      <c r="B109" s="101"/>
      <c r="C109" s="105"/>
      <c r="D109" s="105"/>
      <c r="E109" s="105"/>
      <c r="F109" s="89"/>
      <c r="G109" s="43"/>
      <c r="H109" s="37"/>
      <c r="I109" s="21">
        <f t="shared" si="7"/>
        <v>0</v>
      </c>
    </row>
    <row r="110" spans="2:9">
      <c r="B110" s="101"/>
      <c r="C110" s="105"/>
      <c r="D110" s="105"/>
      <c r="E110" s="105"/>
      <c r="F110" s="89"/>
      <c r="G110" s="43"/>
      <c r="H110" s="37"/>
      <c r="I110" s="21">
        <f t="shared" si="7"/>
        <v>0</v>
      </c>
    </row>
    <row r="111" spans="2:9">
      <c r="B111" s="101"/>
      <c r="C111" s="105"/>
      <c r="D111" s="105"/>
      <c r="E111" s="105"/>
      <c r="F111" s="89"/>
      <c r="G111" s="43"/>
      <c r="H111" s="37"/>
      <c r="I111" s="21">
        <f t="shared" si="7"/>
        <v>0</v>
      </c>
    </row>
    <row r="112" spans="2:9">
      <c r="B112" s="101"/>
      <c r="C112" s="105"/>
      <c r="D112" s="105"/>
      <c r="E112" s="105"/>
      <c r="F112" s="89"/>
      <c r="G112" s="43"/>
      <c r="H112" s="37"/>
      <c r="I112" s="21">
        <f t="shared" si="7"/>
        <v>0</v>
      </c>
    </row>
    <row r="113" spans="2:9">
      <c r="B113" s="101"/>
      <c r="C113" s="105"/>
      <c r="D113" s="105"/>
      <c r="E113" s="105"/>
      <c r="F113" s="89"/>
      <c r="G113" s="43"/>
      <c r="H113" s="37"/>
      <c r="I113" s="21">
        <f t="shared" si="7"/>
        <v>0</v>
      </c>
    </row>
    <row r="114" spans="2:9">
      <c r="B114" s="14"/>
      <c r="C114" s="15"/>
      <c r="D114" s="15"/>
      <c r="E114" s="15"/>
      <c r="F114" s="77" t="s">
        <v>57</v>
      </c>
      <c r="G114" s="44"/>
      <c r="H114" s="39"/>
      <c r="I114" s="25">
        <f>IF(((H114*0.2)/30)&gt;1, 1, (H114*0.2)/30)</f>
        <v>0</v>
      </c>
    </row>
    <row r="115" spans="2:9">
      <c r="B115" s="14"/>
      <c r="C115" s="15"/>
      <c r="D115" s="15"/>
      <c r="E115" s="15"/>
      <c r="F115" s="77"/>
      <c r="G115" s="44"/>
      <c r="H115" s="39"/>
      <c r="I115" s="25">
        <f t="shared" ref="I115:I121" si="8">IF(((H115*0.2)/30)&gt;1, 1, (H115*0.2)/30)</f>
        <v>0</v>
      </c>
    </row>
    <row r="116" spans="2:9">
      <c r="B116" s="14"/>
      <c r="C116" s="15"/>
      <c r="D116" s="15"/>
      <c r="E116" s="15"/>
      <c r="F116" s="77"/>
      <c r="G116" s="44"/>
      <c r="H116" s="39"/>
      <c r="I116" s="25">
        <f t="shared" si="8"/>
        <v>0</v>
      </c>
    </row>
    <row r="117" spans="2:9">
      <c r="B117" s="14"/>
      <c r="C117" s="15"/>
      <c r="D117" s="15"/>
      <c r="E117" s="15"/>
      <c r="F117" s="77"/>
      <c r="G117" s="44"/>
      <c r="H117" s="39"/>
      <c r="I117" s="25">
        <f t="shared" si="8"/>
        <v>0</v>
      </c>
    </row>
    <row r="118" spans="2:9">
      <c r="B118" s="14"/>
      <c r="C118" s="15"/>
      <c r="D118" s="15"/>
      <c r="E118" s="15"/>
      <c r="F118" s="77"/>
      <c r="G118" s="44"/>
      <c r="H118" s="39"/>
      <c r="I118" s="25">
        <f t="shared" si="8"/>
        <v>0</v>
      </c>
    </row>
    <row r="119" spans="2:9">
      <c r="B119" s="14"/>
      <c r="C119" s="15"/>
      <c r="D119" s="15"/>
      <c r="E119" s="15"/>
      <c r="F119" s="77"/>
      <c r="G119" s="44"/>
      <c r="H119" s="39"/>
      <c r="I119" s="25">
        <f t="shared" si="8"/>
        <v>0</v>
      </c>
    </row>
    <row r="120" spans="2:9">
      <c r="B120" s="14"/>
      <c r="C120" s="15"/>
      <c r="D120" s="15"/>
      <c r="E120" s="15"/>
      <c r="F120" s="77"/>
      <c r="G120" s="44"/>
      <c r="H120" s="39"/>
      <c r="I120" s="25">
        <f t="shared" si="8"/>
        <v>0</v>
      </c>
    </row>
    <row r="121" spans="2:9">
      <c r="B121" s="14"/>
      <c r="C121" s="15"/>
      <c r="D121" s="15"/>
      <c r="E121" s="15"/>
      <c r="F121" s="77"/>
      <c r="G121" s="44"/>
      <c r="H121" s="39"/>
      <c r="I121" s="25">
        <f t="shared" si="8"/>
        <v>0</v>
      </c>
    </row>
    <row r="122" spans="2:9">
      <c r="B122" s="17"/>
      <c r="C122" s="18"/>
      <c r="D122" s="18"/>
      <c r="E122" s="18"/>
      <c r="F122" s="104" t="s">
        <v>74</v>
      </c>
      <c r="G122" s="104"/>
      <c r="H122" s="104"/>
      <c r="I122" s="19">
        <f>IF((SUM(I104:I121))&gt;1,1,(SUM(I104:I121)))</f>
        <v>0</v>
      </c>
    </row>
    <row r="123" spans="2:9" ht="39">
      <c r="B123" s="11">
        <v>6</v>
      </c>
      <c r="C123" s="99" t="s">
        <v>58</v>
      </c>
      <c r="D123" s="99"/>
      <c r="E123" s="99"/>
      <c r="F123" s="12"/>
      <c r="G123" s="12" t="s">
        <v>10</v>
      </c>
      <c r="H123" s="45" t="s">
        <v>59</v>
      </c>
      <c r="I123" s="13" t="s">
        <v>60</v>
      </c>
    </row>
    <row r="124" spans="2:9" ht="16" customHeight="1">
      <c r="B124" s="14"/>
      <c r="C124" s="15"/>
      <c r="D124" s="15"/>
      <c r="E124" s="15"/>
      <c r="F124" s="89" t="s">
        <v>73</v>
      </c>
      <c r="G124" s="90"/>
      <c r="H124" s="93"/>
      <c r="I124" s="96">
        <f>IF((H124*0.1)&gt;3, 3, (H124*0.1))</f>
        <v>0</v>
      </c>
    </row>
    <row r="125" spans="2:9" ht="16" customHeight="1">
      <c r="B125" s="29" t="s">
        <v>61</v>
      </c>
      <c r="C125" s="15"/>
      <c r="D125" s="30"/>
      <c r="E125" s="30"/>
      <c r="F125" s="89"/>
      <c r="G125" s="91"/>
      <c r="H125" s="94"/>
      <c r="I125" s="97"/>
    </row>
    <row r="126" spans="2:9" ht="86" customHeight="1" thickBot="1">
      <c r="B126" s="31" t="s">
        <v>62</v>
      </c>
      <c r="C126" s="15"/>
      <c r="D126" s="30"/>
      <c r="E126" s="30"/>
      <c r="F126" s="89"/>
      <c r="G126" s="91"/>
      <c r="H126" s="94"/>
      <c r="I126" s="97"/>
    </row>
    <row r="127" spans="2:9" ht="103" customHeight="1" thickBot="1">
      <c r="B127" s="5" t="s">
        <v>63</v>
      </c>
      <c r="C127" s="6" t="s">
        <v>19</v>
      </c>
      <c r="D127" s="30"/>
      <c r="E127" s="30"/>
      <c r="F127" s="89"/>
      <c r="G127" s="91"/>
      <c r="H127" s="94"/>
      <c r="I127" s="97"/>
    </row>
    <row r="128" spans="2:9" ht="69" thickBot="1">
      <c r="B128" s="1" t="s">
        <v>64</v>
      </c>
      <c r="C128" s="2" t="s">
        <v>47</v>
      </c>
      <c r="D128" s="30"/>
      <c r="E128" s="30"/>
      <c r="F128" s="89"/>
      <c r="G128" s="92"/>
      <c r="H128" s="95"/>
      <c r="I128" s="98"/>
    </row>
    <row r="129" spans="2:9" ht="69" thickBot="1">
      <c r="B129" s="1" t="s">
        <v>65</v>
      </c>
      <c r="C129" s="2" t="s">
        <v>66</v>
      </c>
      <c r="D129" s="30"/>
      <c r="E129" s="30"/>
      <c r="F129" s="77" t="s">
        <v>70</v>
      </c>
      <c r="G129" s="49"/>
      <c r="H129" s="78"/>
      <c r="I129" s="80">
        <f>IF((H129*0.2)&gt;3, 3, (H129*0.2))</f>
        <v>0</v>
      </c>
    </row>
    <row r="130" spans="2:9" ht="52" thickBot="1">
      <c r="B130" s="1" t="s">
        <v>67</v>
      </c>
      <c r="C130" s="2" t="s">
        <v>44</v>
      </c>
      <c r="D130" s="30"/>
      <c r="E130" s="30"/>
      <c r="F130" s="77"/>
      <c r="G130" s="51"/>
      <c r="H130" s="79"/>
      <c r="I130" s="81"/>
    </row>
    <row r="131" spans="2:9" ht="52" thickBot="1">
      <c r="B131" s="1" t="s">
        <v>68</v>
      </c>
      <c r="C131" s="2" t="s">
        <v>69</v>
      </c>
      <c r="D131" s="30"/>
      <c r="E131" s="30"/>
      <c r="F131" s="82" t="s">
        <v>72</v>
      </c>
      <c r="G131" s="83"/>
      <c r="H131" s="85"/>
      <c r="I131" s="87">
        <f>IF((H131*0.5)&gt;3,3,(H131*0.5))</f>
        <v>0</v>
      </c>
    </row>
    <row r="132" spans="2:9" ht="16" customHeight="1" thickBot="1">
      <c r="B132" s="14"/>
      <c r="C132" s="15"/>
      <c r="D132" s="15"/>
      <c r="E132" s="15"/>
      <c r="F132" s="82"/>
      <c r="G132" s="84"/>
      <c r="H132" s="86"/>
      <c r="I132" s="88"/>
    </row>
    <row r="133" spans="2:9" ht="16" customHeight="1">
      <c r="B133" s="58" t="s">
        <v>88</v>
      </c>
      <c r="C133" s="59"/>
      <c r="D133" s="59"/>
      <c r="E133" s="15"/>
      <c r="F133" s="67" t="s">
        <v>71</v>
      </c>
      <c r="G133" s="68"/>
      <c r="H133" s="70"/>
      <c r="I133" s="72">
        <f>IF((H133*1)&gt;3, 3, (H133*1))</f>
        <v>0</v>
      </c>
    </row>
    <row r="134" spans="2:9">
      <c r="B134" s="55"/>
      <c r="C134" s="56"/>
      <c r="D134" s="56"/>
      <c r="E134" s="15"/>
      <c r="F134" s="67"/>
      <c r="G134" s="69"/>
      <c r="H134" s="71"/>
      <c r="I134" s="73"/>
    </row>
    <row r="135" spans="2:9">
      <c r="B135" s="55"/>
      <c r="C135" s="56"/>
      <c r="D135" s="56"/>
      <c r="E135" s="15"/>
      <c r="F135" s="67"/>
      <c r="G135" s="69"/>
      <c r="H135" s="71"/>
      <c r="I135" s="73"/>
    </row>
    <row r="136" spans="2:9">
      <c r="B136" s="55"/>
      <c r="C136" s="56"/>
      <c r="D136" s="56"/>
      <c r="E136" s="15"/>
      <c r="F136" s="67"/>
      <c r="G136" s="69"/>
      <c r="H136" s="71"/>
      <c r="I136" s="73"/>
    </row>
    <row r="137" spans="2:9">
      <c r="B137" s="55"/>
      <c r="C137" s="56"/>
      <c r="D137" s="56"/>
      <c r="E137" s="15"/>
      <c r="F137" s="67"/>
      <c r="G137" s="69"/>
      <c r="H137" s="71"/>
      <c r="I137" s="73"/>
    </row>
    <row r="138" spans="2:9">
      <c r="B138" s="55"/>
      <c r="C138" s="56"/>
      <c r="D138" s="56"/>
      <c r="E138" s="15"/>
      <c r="F138" s="67"/>
      <c r="G138" s="69"/>
      <c r="H138" s="71"/>
      <c r="I138" s="73"/>
    </row>
    <row r="139" spans="2:9">
      <c r="B139" s="55"/>
      <c r="C139" s="56"/>
      <c r="D139" s="56"/>
      <c r="E139" s="15"/>
      <c r="F139" s="67"/>
      <c r="G139" s="69"/>
      <c r="H139" s="71"/>
      <c r="I139" s="73"/>
    </row>
    <row r="140" spans="2:9" ht="17" thickBot="1">
      <c r="B140" s="32"/>
      <c r="C140" s="33"/>
      <c r="D140" s="33"/>
      <c r="E140" s="33"/>
      <c r="F140" s="100" t="s">
        <v>75</v>
      </c>
      <c r="G140" s="100"/>
      <c r="H140" s="100"/>
      <c r="I140" s="34">
        <f>IF((SUM(I124:I139))&gt;3,3,(SUM(I124:I139)))</f>
        <v>0</v>
      </c>
    </row>
    <row r="142" spans="2:9" ht="17" thickBot="1"/>
    <row r="143" spans="2:9">
      <c r="C143" s="74" t="s">
        <v>76</v>
      </c>
      <c r="D143" s="75"/>
      <c r="E143" s="75"/>
      <c r="F143" s="76"/>
      <c r="G143" s="7">
        <f>I34</f>
        <v>0</v>
      </c>
    </row>
    <row r="144" spans="2:9">
      <c r="C144" s="60" t="s">
        <v>77</v>
      </c>
      <c r="D144" s="61"/>
      <c r="E144" s="61"/>
      <c r="F144" s="62"/>
      <c r="G144" s="7">
        <f>I62</f>
        <v>0</v>
      </c>
    </row>
    <row r="145" spans="3:7">
      <c r="C145" s="60" t="s">
        <v>78</v>
      </c>
      <c r="D145" s="61"/>
      <c r="E145" s="61"/>
      <c r="F145" s="62"/>
      <c r="G145" s="7">
        <f>I85</f>
        <v>0</v>
      </c>
    </row>
    <row r="146" spans="3:7">
      <c r="C146" s="60" t="s">
        <v>79</v>
      </c>
      <c r="D146" s="61"/>
      <c r="E146" s="61"/>
      <c r="F146" s="62"/>
      <c r="G146" s="7">
        <f>I102</f>
        <v>0</v>
      </c>
    </row>
    <row r="147" spans="3:7">
      <c r="C147" s="60" t="s">
        <v>80</v>
      </c>
      <c r="D147" s="61"/>
      <c r="E147" s="61"/>
      <c r="F147" s="62"/>
      <c r="G147" s="7">
        <f>I122</f>
        <v>0</v>
      </c>
    </row>
    <row r="148" spans="3:7" ht="17" thickBot="1">
      <c r="C148" s="63" t="s">
        <v>81</v>
      </c>
      <c r="D148" s="64"/>
      <c r="E148" s="64"/>
      <c r="F148" s="65"/>
      <c r="G148" s="7">
        <f>I140</f>
        <v>0</v>
      </c>
    </row>
    <row r="149" spans="3:7">
      <c r="C149" s="66" t="s">
        <v>86</v>
      </c>
      <c r="D149" s="66"/>
      <c r="E149" s="66"/>
      <c r="F149" s="66"/>
      <c r="G149" s="9">
        <f>SUM(G143:G148)</f>
        <v>0</v>
      </c>
    </row>
    <row r="150" spans="3:7" ht="39" customHeight="1">
      <c r="C150" s="48" t="s">
        <v>82</v>
      </c>
      <c r="D150" s="48"/>
      <c r="E150" s="48"/>
      <c r="F150" s="48"/>
      <c r="G150" s="8">
        <f>G149*0.4</f>
        <v>0</v>
      </c>
    </row>
  </sheetData>
  <sheetProtection algorithmName="SHA-512" hashValue="ojtPpILFsdE2ltUtFF/KV4IA5i93+Ku+QTgIDOs9CgiZZn4g8ZOYZvPK5D4zCnM0KQBXDBZKyy+V96fxen0SFg==" saltValue="5YIQ73dDQT+v1WRn6fQ2Bg==" spinCount="100000" sheet="1" objects="1" scenarios="1" selectLockedCells="1"/>
  <mergeCells count="67">
    <mergeCell ref="C15:I15"/>
    <mergeCell ref="C2:I2"/>
    <mergeCell ref="C3:I3"/>
    <mergeCell ref="C4:I4"/>
    <mergeCell ref="C5:I5"/>
    <mergeCell ref="E10:I13"/>
    <mergeCell ref="F53:F61"/>
    <mergeCell ref="G34:H34"/>
    <mergeCell ref="F62:H62"/>
    <mergeCell ref="C21:F26"/>
    <mergeCell ref="C17:I17"/>
    <mergeCell ref="C35:E35"/>
    <mergeCell ref="C44:D44"/>
    <mergeCell ref="C49:D49"/>
    <mergeCell ref="B38:D42"/>
    <mergeCell ref="F36:F42"/>
    <mergeCell ref="F43:F47"/>
    <mergeCell ref="F48:F52"/>
    <mergeCell ref="C18:E18"/>
    <mergeCell ref="B62:D62"/>
    <mergeCell ref="C63:E63"/>
    <mergeCell ref="C73:D73"/>
    <mergeCell ref="C77:D77"/>
    <mergeCell ref="B64:E72"/>
    <mergeCell ref="F76:F78"/>
    <mergeCell ref="F64:F75"/>
    <mergeCell ref="F79:F84"/>
    <mergeCell ref="F85:H85"/>
    <mergeCell ref="C86:E86"/>
    <mergeCell ref="B88:E94"/>
    <mergeCell ref="F102:H102"/>
    <mergeCell ref="C103:E103"/>
    <mergeCell ref="F122:H122"/>
    <mergeCell ref="B105:E113"/>
    <mergeCell ref="F104:F113"/>
    <mergeCell ref="F114:F121"/>
    <mergeCell ref="F124:F128"/>
    <mergeCell ref="G124:G128"/>
    <mergeCell ref="H124:H128"/>
    <mergeCell ref="I124:I128"/>
    <mergeCell ref="C123:E123"/>
    <mergeCell ref="C143:F143"/>
    <mergeCell ref="F129:F130"/>
    <mergeCell ref="G129:G130"/>
    <mergeCell ref="H129:H130"/>
    <mergeCell ref="I129:I130"/>
    <mergeCell ref="F131:F132"/>
    <mergeCell ref="G131:G132"/>
    <mergeCell ref="H131:H132"/>
    <mergeCell ref="I131:I132"/>
    <mergeCell ref="F140:H140"/>
    <mergeCell ref="C150:F150"/>
    <mergeCell ref="G79:G84"/>
    <mergeCell ref="H79:H84"/>
    <mergeCell ref="I79:I84"/>
    <mergeCell ref="B80:E84"/>
    <mergeCell ref="B133:D139"/>
    <mergeCell ref="C144:F144"/>
    <mergeCell ref="C145:F145"/>
    <mergeCell ref="C146:F146"/>
    <mergeCell ref="C147:F147"/>
    <mergeCell ref="C148:F148"/>
    <mergeCell ref="C149:F149"/>
    <mergeCell ref="F133:F139"/>
    <mergeCell ref="G133:G139"/>
    <mergeCell ref="H133:H139"/>
    <mergeCell ref="I133:I139"/>
  </mergeCells>
  <dataValidations count="10">
    <dataValidation type="textLength" operator="lessThanOrEqual" allowBlank="1" showInputMessage="1" showErrorMessage="1" errorTitle="ERRO" error="Insira somente os códigos dos níveis, como:_x000a_C_x000a_B1_x000a_B2_x000a_" promptTitle="Insira seu nível de proficiência" prompt="Insira somente os códigos dos níveis, tais como:_x000a_C_x000a_B1_x000a_B2" sqref="H36:H42" xr:uid="{D2A974E4-B2EA-624B-AC4D-4E953B8D7544}">
      <formula1>2</formula1>
    </dataValidation>
    <dataValidation allowBlank="1" showInputMessage="1" showErrorMessage="1" promptTitle="Insira o número do documento" prompt="Insira o número do documento, iniciando em 1 esehuindo uma ordem crescente até o final da tabela." sqref="G36:G61 G64:G79 G87:G101 G104:G121 G133 G131 G124 G129 G19:G33" xr:uid="{6A67196A-FB65-654F-ABF2-4A7DC52682AA}"/>
    <dataValidation type="whole" allowBlank="1" showInputMessage="1" showErrorMessage="1" errorTitle="ERRO" error="Deve ser um número" promptTitle="Insira o número de produções" prompt="Insira o número de produções nesta categoria." sqref="H124:H139" xr:uid="{0E4E08D8-356B-0E42-AC98-658015BC0342}">
      <formula1>0</formula1>
      <formula2>1000</formula2>
    </dataValidation>
    <dataValidation type="whole" allowBlank="1" showInputMessage="1" showErrorMessage="1" errorTitle="ERRO" error="Deve ser um número." promptTitle="Insira o número de horas" prompt="Insira o número de horas em cada projeto." sqref="H104:H121" xr:uid="{734D6A8E-E468-EB40-8753-942EF475B862}">
      <formula1>0</formula1>
      <formula2>100000</formula2>
    </dataValidation>
    <dataValidation type="whole" allowBlank="1" showInputMessage="1" showErrorMessage="1" errorTitle="ERRO" error="Deve ser um número." promptTitle="Insira o número de horas " prompt="Insira o número de horas em cada projeto." sqref="H87:H101" xr:uid="{2BFC90D3-7F9D-A245-A9AE-6B688DB61729}">
      <formula1>0</formula1>
      <formula2>1000000</formula2>
    </dataValidation>
    <dataValidation type="whole" allowBlank="1" showInputMessage="1" showErrorMessage="1" errorTitle="ERRO" error="Deve ser um número." promptTitle="Insira o número de apresentações" prompt="Insira o número TOTAL DE APRENSETAÇÕES neste campo." sqref="H79:H84" xr:uid="{9F8489BB-BBC3-DE4C-8CDF-BCA0E750BA9C}">
      <formula1>1</formula1>
      <formula2>1000000</formula2>
    </dataValidation>
    <dataValidation type="whole" allowBlank="1" showInputMessage="1" showErrorMessage="1" errorTitle="Erro" error="Deve ser um número." promptTitle="Insira a quantidade de horas " prompt="Insira a quantidade de horas EM CADA PROJETO." sqref="H64:H78" xr:uid="{5956A276-5229-3743-B97F-8967D792EBD5}">
      <formula1>1</formula1>
      <formula2>100000</formula2>
    </dataValidation>
    <dataValidation type="whole" allowBlank="1" showInputMessage="1" showErrorMessage="1" errorTitle="Erro" error="Deve ser um número." promptTitle="Insira o número de SEMESTRES" prompt="Insira o número de SEMESTRES cursados em curso de idioma." sqref="H43:H61" xr:uid="{21ED9A09-A3FA-A546-87F1-D056880EAE12}">
      <formula1>0</formula1>
      <formula2>20</formula2>
    </dataValidation>
    <dataValidation type="whole" allowBlank="1" showInputMessage="1" showErrorMessage="1" errorTitle="Erro" error="Deve ser um número." promptTitle="Insira o número de horas" prompt="Insira o número de horas em cada curso." sqref="H19:H33" xr:uid="{7DFFF38F-9A25-AC42-826C-7835312BB085}">
      <formula1>0</formula1>
      <formula2>100000</formula2>
    </dataValidation>
    <dataValidation type="textLength" allowBlank="1" showInputMessage="1" showErrorMessage="1" errorTitle="Erro" error="Deve ser inserido o seu nome completo." promptTitle="Seu nome" prompt="Insira seu nome completo." sqref="C15:I15" xr:uid="{52A5503A-545B-4740-9988-BBCBC9B53B56}">
      <formula1>5</formula1>
      <formula2>200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Parecerista BP</dc:creator>
  <cp:lastModifiedBy>Bruno Pastoriza</cp:lastModifiedBy>
  <dcterms:created xsi:type="dcterms:W3CDTF">2019-10-16T14:24:41Z</dcterms:created>
  <dcterms:modified xsi:type="dcterms:W3CDTF">2019-10-16T19:04:20Z</dcterms:modified>
</cp:coreProperties>
</file>